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tom\Documents\Tom Work\"/>
    </mc:Choice>
  </mc:AlternateContent>
  <xr:revisionPtr revIDLastSave="0" documentId="13_ncr:1_{861A6117-2371-4D69-88FC-DDE9AFA743E4}" xr6:coauthVersionLast="47" xr6:coauthVersionMax="47" xr10:uidLastSave="{00000000-0000-0000-0000-000000000000}"/>
  <bookViews>
    <workbookView xWindow="28680" yWindow="-120" windowWidth="29040" windowHeight="15720" activeTab="4" xr2:uid="{874C3C0D-FFDA-49DD-BD4C-6EAB623B4B80}"/>
  </bookViews>
  <sheets>
    <sheet name="high prices" sheetId="3" r:id="rId1"/>
    <sheet name="215 co's" sheetId="1" r:id="rId2"/>
    <sheet name="5 not quite dead co's" sheetId="7" r:id="rId3"/>
    <sheet name="210 (using SQL last dates)" sheetId="6" r:id="rId4"/>
    <sheet name="200 (using SQL last dates)" sheetId="8" r:id="rId5"/>
    <sheet name="Table List" sheetId="9" r:id="rId6"/>
    <sheet name="Table List (2)" sheetId="11" r:id="rId7"/>
    <sheet name="Sheet1" sheetId="10" r:id="rId8"/>
    <sheet name="largest 200" sheetId="4" r:id="rId9"/>
    <sheet name="200 analysis" sheetId="5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1" l="1"/>
  <c r="I32" i="11"/>
  <c r="H32" i="11"/>
  <c r="G32" i="11"/>
  <c r="M31" i="11"/>
  <c r="L31" i="11"/>
  <c r="K31" i="11"/>
  <c r="J31" i="11"/>
  <c r="I31" i="11"/>
  <c r="H31" i="11"/>
  <c r="G31" i="11"/>
  <c r="M30" i="11"/>
  <c r="L30" i="11"/>
  <c r="K30" i="11"/>
  <c r="J30" i="11"/>
  <c r="I30" i="11"/>
  <c r="H30" i="11"/>
  <c r="G30" i="11"/>
  <c r="M29" i="11"/>
  <c r="L29" i="11"/>
  <c r="K29" i="11"/>
  <c r="J29" i="11"/>
  <c r="I29" i="11"/>
  <c r="H29" i="11"/>
  <c r="G29" i="11"/>
  <c r="M28" i="11"/>
  <c r="L28" i="11"/>
  <c r="K28" i="11"/>
  <c r="J28" i="11"/>
  <c r="I28" i="11"/>
  <c r="H28" i="11"/>
  <c r="G28" i="11"/>
  <c r="M27" i="11"/>
  <c r="L27" i="11"/>
  <c r="K27" i="11"/>
  <c r="J27" i="11"/>
  <c r="I27" i="11"/>
  <c r="H27" i="11"/>
  <c r="G27" i="11"/>
  <c r="M26" i="11"/>
  <c r="L26" i="11"/>
  <c r="K26" i="11"/>
  <c r="J26" i="11"/>
  <c r="I26" i="11"/>
  <c r="H26" i="11"/>
  <c r="G26" i="11"/>
  <c r="M25" i="11"/>
  <c r="L25" i="11"/>
  <c r="K25" i="11"/>
  <c r="J25" i="11"/>
  <c r="I25" i="11"/>
  <c r="H25" i="11"/>
  <c r="G25" i="11"/>
  <c r="M24" i="11"/>
  <c r="L24" i="11"/>
  <c r="K24" i="11"/>
  <c r="J24" i="11"/>
  <c r="I24" i="11"/>
  <c r="H24" i="11"/>
  <c r="G24" i="11"/>
  <c r="M23" i="11"/>
  <c r="L23" i="11"/>
  <c r="K23" i="11"/>
  <c r="J23" i="11"/>
  <c r="I23" i="11"/>
  <c r="H23" i="11"/>
  <c r="G23" i="11"/>
  <c r="M22" i="11"/>
  <c r="L22" i="11"/>
  <c r="K22" i="11"/>
  <c r="J22" i="11"/>
  <c r="I22" i="11"/>
  <c r="H22" i="11"/>
  <c r="G22" i="11"/>
  <c r="M21" i="11"/>
  <c r="L21" i="11"/>
  <c r="K21" i="11"/>
  <c r="J21" i="11"/>
  <c r="I21" i="11"/>
  <c r="H21" i="11"/>
  <c r="G21" i="11"/>
  <c r="M20" i="11"/>
  <c r="L20" i="11"/>
  <c r="K20" i="11"/>
  <c r="J20" i="11"/>
  <c r="I20" i="11"/>
  <c r="H20" i="11"/>
  <c r="G20" i="11"/>
  <c r="M19" i="11"/>
  <c r="L19" i="11"/>
  <c r="K19" i="11"/>
  <c r="J19" i="11"/>
  <c r="I19" i="11"/>
  <c r="H19" i="11"/>
  <c r="G19" i="11"/>
  <c r="M18" i="11"/>
  <c r="L18" i="11"/>
  <c r="K18" i="11"/>
  <c r="J18" i="11"/>
  <c r="I18" i="11"/>
  <c r="H18" i="11"/>
  <c r="G18" i="11"/>
  <c r="M17" i="11"/>
  <c r="L17" i="11"/>
  <c r="K17" i="11"/>
  <c r="J17" i="11"/>
  <c r="I17" i="11"/>
  <c r="H17" i="11"/>
  <c r="G17" i="11"/>
  <c r="M16" i="11"/>
  <c r="L16" i="11"/>
  <c r="K16" i="11"/>
  <c r="J16" i="11"/>
  <c r="I16" i="11"/>
  <c r="H16" i="11"/>
  <c r="G16" i="11"/>
  <c r="M15" i="11"/>
  <c r="L15" i="11"/>
  <c r="K15" i="11"/>
  <c r="J15" i="11"/>
  <c r="I15" i="11"/>
  <c r="H15" i="11"/>
  <c r="G15" i="11"/>
  <c r="M14" i="11"/>
  <c r="L14" i="11"/>
  <c r="K14" i="11"/>
  <c r="J14" i="11"/>
  <c r="I14" i="11"/>
  <c r="H14" i="11"/>
  <c r="G14" i="11"/>
  <c r="M13" i="11"/>
  <c r="L13" i="11"/>
  <c r="K13" i="11"/>
  <c r="J13" i="11"/>
  <c r="I13" i="11"/>
  <c r="H13" i="11"/>
  <c r="G13" i="11"/>
  <c r="M12" i="11"/>
  <c r="L12" i="11"/>
  <c r="K12" i="11"/>
  <c r="J12" i="11"/>
  <c r="I12" i="11"/>
  <c r="H12" i="11"/>
  <c r="G12" i="11"/>
  <c r="M11" i="11"/>
  <c r="L11" i="11"/>
  <c r="K11" i="11"/>
  <c r="J11" i="11"/>
  <c r="I11" i="11"/>
  <c r="H11" i="11"/>
  <c r="G11" i="11"/>
  <c r="M10" i="11"/>
  <c r="L10" i="11"/>
  <c r="K10" i="11"/>
  <c r="J10" i="11"/>
  <c r="I10" i="11"/>
  <c r="H10" i="11"/>
  <c r="G10" i="11"/>
  <c r="M9" i="11"/>
  <c r="L9" i="11"/>
  <c r="K9" i="11"/>
  <c r="J9" i="11"/>
  <c r="I9" i="11"/>
  <c r="H9" i="11"/>
  <c r="G9" i="11"/>
  <c r="M8" i="11"/>
  <c r="L8" i="11"/>
  <c r="K8" i="11"/>
  <c r="J8" i="11"/>
  <c r="I8" i="11"/>
  <c r="H8" i="11"/>
  <c r="G8" i="11"/>
  <c r="M7" i="11"/>
  <c r="L7" i="11"/>
  <c r="K7" i="11"/>
  <c r="J7" i="11"/>
  <c r="I7" i="11"/>
  <c r="H7" i="11"/>
  <c r="G7" i="11"/>
  <c r="M6" i="11"/>
  <c r="L6" i="11"/>
  <c r="K6" i="11"/>
  <c r="J6" i="11"/>
  <c r="I6" i="11"/>
  <c r="H6" i="11"/>
  <c r="G6" i="11"/>
  <c r="M5" i="11"/>
  <c r="L5" i="11"/>
  <c r="K5" i="11"/>
  <c r="J5" i="11"/>
  <c r="I5" i="11"/>
  <c r="H5" i="11"/>
  <c r="G5" i="11"/>
  <c r="M4" i="11"/>
  <c r="L4" i="11"/>
  <c r="K4" i="11"/>
  <c r="J4" i="11"/>
  <c r="I4" i="11"/>
  <c r="H4" i="11"/>
  <c r="G4" i="11"/>
  <c r="H78" i="10"/>
  <c r="E79" i="10"/>
  <c r="H80" i="10"/>
  <c r="H82" i="10"/>
  <c r="H84" i="10"/>
  <c r="H86" i="10"/>
  <c r="H88" i="10"/>
  <c r="H90" i="10"/>
  <c r="H92" i="10"/>
  <c r="H94" i="10"/>
  <c r="H96" i="10"/>
  <c r="I97" i="10"/>
  <c r="H98" i="10"/>
  <c r="H100" i="10"/>
  <c r="D77" i="10"/>
  <c r="D78" i="10"/>
  <c r="E78" i="10"/>
  <c r="F78" i="10"/>
  <c r="G78" i="10"/>
  <c r="I78" i="10"/>
  <c r="J78" i="10"/>
  <c r="K78" i="10"/>
  <c r="M78" i="10"/>
  <c r="D79" i="10"/>
  <c r="G79" i="10"/>
  <c r="H79" i="10"/>
  <c r="I79" i="10"/>
  <c r="J79" i="10"/>
  <c r="K79" i="10"/>
  <c r="L79" i="10"/>
  <c r="M79" i="10"/>
  <c r="D80" i="10"/>
  <c r="E80" i="10"/>
  <c r="F80" i="10"/>
  <c r="G80" i="10"/>
  <c r="I80" i="10"/>
  <c r="J80" i="10"/>
  <c r="K80" i="10"/>
  <c r="L80" i="10"/>
  <c r="M80" i="10"/>
  <c r="D81" i="10"/>
  <c r="E81" i="10"/>
  <c r="F81" i="10"/>
  <c r="G81" i="10"/>
  <c r="H81" i="10"/>
  <c r="I81" i="10"/>
  <c r="J81" i="10"/>
  <c r="K81" i="10"/>
  <c r="L81" i="10"/>
  <c r="M81" i="10"/>
  <c r="D82" i="10"/>
  <c r="E82" i="10"/>
  <c r="F82" i="10"/>
  <c r="G82" i="10"/>
  <c r="I82" i="10"/>
  <c r="J82" i="10"/>
  <c r="K82" i="10"/>
  <c r="L82" i="10"/>
  <c r="M82" i="10"/>
  <c r="D83" i="10"/>
  <c r="E83" i="10"/>
  <c r="F83" i="10"/>
  <c r="G83" i="10"/>
  <c r="H83" i="10"/>
  <c r="I83" i="10"/>
  <c r="J83" i="10"/>
  <c r="K83" i="10"/>
  <c r="L83" i="10"/>
  <c r="M83" i="10"/>
  <c r="D84" i="10"/>
  <c r="E84" i="10"/>
  <c r="F84" i="10"/>
  <c r="G84" i="10"/>
  <c r="I84" i="10"/>
  <c r="J84" i="10"/>
  <c r="K84" i="10"/>
  <c r="L84" i="10"/>
  <c r="M84" i="10"/>
  <c r="D85" i="10"/>
  <c r="E85" i="10"/>
  <c r="F85" i="10"/>
  <c r="G85" i="10"/>
  <c r="H85" i="10"/>
  <c r="I85" i="10"/>
  <c r="J85" i="10"/>
  <c r="K85" i="10"/>
  <c r="L85" i="10"/>
  <c r="M85" i="10"/>
  <c r="D86" i="10"/>
  <c r="E86" i="10"/>
  <c r="F86" i="10"/>
  <c r="G86" i="10"/>
  <c r="I86" i="10"/>
  <c r="J86" i="10"/>
  <c r="K86" i="10"/>
  <c r="L86" i="10"/>
  <c r="M86" i="10"/>
  <c r="D87" i="10"/>
  <c r="E87" i="10"/>
  <c r="F87" i="10"/>
  <c r="G87" i="10"/>
  <c r="H87" i="10"/>
  <c r="I87" i="10"/>
  <c r="J87" i="10"/>
  <c r="K87" i="10"/>
  <c r="L87" i="10"/>
  <c r="M87" i="10"/>
  <c r="D88" i="10"/>
  <c r="E88" i="10"/>
  <c r="F88" i="10"/>
  <c r="G88" i="10"/>
  <c r="I88" i="10"/>
  <c r="J88" i="10"/>
  <c r="K88" i="10"/>
  <c r="L88" i="10"/>
  <c r="M88" i="10"/>
  <c r="D89" i="10"/>
  <c r="E89" i="10"/>
  <c r="F89" i="10"/>
  <c r="G89" i="10"/>
  <c r="H89" i="10"/>
  <c r="I89" i="10"/>
  <c r="J89" i="10"/>
  <c r="K89" i="10"/>
  <c r="L89" i="10"/>
  <c r="M89" i="10"/>
  <c r="D90" i="10"/>
  <c r="E90" i="10"/>
  <c r="F90" i="10"/>
  <c r="G90" i="10"/>
  <c r="I90" i="10"/>
  <c r="J90" i="10"/>
  <c r="K90" i="10"/>
  <c r="L90" i="10"/>
  <c r="M90" i="10"/>
  <c r="D91" i="10"/>
  <c r="E91" i="10"/>
  <c r="F91" i="10"/>
  <c r="G91" i="10"/>
  <c r="H91" i="10"/>
  <c r="I91" i="10"/>
  <c r="J91" i="10"/>
  <c r="K91" i="10"/>
  <c r="L91" i="10"/>
  <c r="M91" i="10"/>
  <c r="D92" i="10"/>
  <c r="E92" i="10"/>
  <c r="F92" i="10"/>
  <c r="G92" i="10"/>
  <c r="I92" i="10"/>
  <c r="J92" i="10"/>
  <c r="K92" i="10"/>
  <c r="L92" i="10"/>
  <c r="M92" i="10"/>
  <c r="D93" i="10"/>
  <c r="E93" i="10"/>
  <c r="F93" i="10"/>
  <c r="G93" i="10"/>
  <c r="H93" i="10"/>
  <c r="I93" i="10"/>
  <c r="J93" i="10"/>
  <c r="K93" i="10"/>
  <c r="L93" i="10"/>
  <c r="M93" i="10"/>
  <c r="D94" i="10"/>
  <c r="E94" i="10"/>
  <c r="F94" i="10"/>
  <c r="G94" i="10"/>
  <c r="I94" i="10"/>
  <c r="J94" i="10"/>
  <c r="K94" i="10"/>
  <c r="L94" i="10"/>
  <c r="M94" i="10"/>
  <c r="D95" i="10"/>
  <c r="E95" i="10"/>
  <c r="F95" i="10"/>
  <c r="G95" i="10"/>
  <c r="H95" i="10"/>
  <c r="I95" i="10"/>
  <c r="J95" i="10"/>
  <c r="K95" i="10"/>
  <c r="L95" i="10"/>
  <c r="M95" i="10"/>
  <c r="D96" i="10"/>
  <c r="E96" i="10"/>
  <c r="F96" i="10"/>
  <c r="G96" i="10"/>
  <c r="I96" i="10"/>
  <c r="J96" i="10"/>
  <c r="K96" i="10"/>
  <c r="L96" i="10"/>
  <c r="M96" i="10"/>
  <c r="D98" i="10"/>
  <c r="E98" i="10"/>
  <c r="F98" i="10"/>
  <c r="G98" i="10"/>
  <c r="I98" i="10"/>
  <c r="J98" i="10"/>
  <c r="K98" i="10"/>
  <c r="L98" i="10"/>
  <c r="M98" i="10"/>
  <c r="D99" i="10"/>
  <c r="E99" i="10"/>
  <c r="F99" i="10"/>
  <c r="G99" i="10"/>
  <c r="H99" i="10"/>
  <c r="I99" i="10"/>
  <c r="J99" i="10"/>
  <c r="K99" i="10"/>
  <c r="L99" i="10"/>
  <c r="M99" i="10"/>
  <c r="D100" i="10"/>
  <c r="E100" i="10"/>
  <c r="F100" i="10"/>
  <c r="G100" i="10"/>
  <c r="I100" i="10"/>
  <c r="J100" i="10"/>
  <c r="K100" i="10"/>
  <c r="L100" i="10"/>
  <c r="M100" i="10"/>
  <c r="D101" i="10"/>
  <c r="E101" i="10"/>
  <c r="F101" i="10"/>
  <c r="G101" i="10"/>
  <c r="H101" i="10"/>
  <c r="I101" i="10"/>
  <c r="J101" i="10"/>
  <c r="K101" i="10"/>
  <c r="L101" i="10"/>
  <c r="M101" i="10"/>
  <c r="D57" i="10"/>
  <c r="E57" i="10"/>
  <c r="F57" i="10"/>
  <c r="G57" i="10"/>
  <c r="H57" i="10"/>
  <c r="I57" i="10"/>
  <c r="J57" i="10"/>
  <c r="K57" i="10"/>
  <c r="L57" i="10"/>
  <c r="M57" i="10"/>
  <c r="D49" i="10"/>
  <c r="E49" i="10"/>
  <c r="F49" i="10"/>
  <c r="G49" i="10"/>
  <c r="H49" i="10"/>
  <c r="I49" i="10"/>
  <c r="J49" i="10"/>
  <c r="K49" i="10"/>
  <c r="L49" i="10"/>
  <c r="M49" i="10"/>
  <c r="D2" i="10"/>
  <c r="E2" i="10"/>
  <c r="F2" i="10"/>
  <c r="G2" i="10"/>
  <c r="H2" i="10"/>
  <c r="I2" i="10"/>
  <c r="J2" i="10"/>
  <c r="K2" i="10"/>
  <c r="L2" i="10"/>
  <c r="M2" i="10"/>
  <c r="D56" i="10"/>
  <c r="E56" i="10"/>
  <c r="F56" i="10"/>
  <c r="G56" i="10"/>
  <c r="H56" i="10"/>
  <c r="I56" i="10"/>
  <c r="J56" i="10"/>
  <c r="K56" i="10"/>
  <c r="L56" i="10"/>
  <c r="M56" i="10"/>
  <c r="D48" i="10"/>
  <c r="E48" i="10"/>
  <c r="F48" i="10"/>
  <c r="G48" i="10"/>
  <c r="H48" i="10"/>
  <c r="I48" i="10"/>
  <c r="J48" i="10"/>
  <c r="K48" i="10"/>
  <c r="L48" i="10"/>
  <c r="M48" i="10"/>
  <c r="D52" i="10"/>
  <c r="E52" i="10"/>
  <c r="F52" i="10"/>
  <c r="G52" i="10"/>
  <c r="H52" i="10"/>
  <c r="I52" i="10"/>
  <c r="J52" i="10"/>
  <c r="K52" i="10"/>
  <c r="L52" i="10"/>
  <c r="M52" i="10"/>
  <c r="D58" i="10"/>
  <c r="E58" i="10"/>
  <c r="F58" i="10"/>
  <c r="G58" i="10"/>
  <c r="H58" i="10"/>
  <c r="I58" i="10"/>
  <c r="J58" i="10"/>
  <c r="K58" i="10"/>
  <c r="L58" i="10"/>
  <c r="M58" i="10"/>
  <c r="D61" i="10"/>
  <c r="E61" i="10"/>
  <c r="F61" i="10"/>
  <c r="G61" i="10"/>
  <c r="H61" i="10"/>
  <c r="I61" i="10"/>
  <c r="J61" i="10"/>
  <c r="K61" i="10"/>
  <c r="L61" i="10"/>
  <c r="M61" i="10"/>
  <c r="D62" i="10"/>
  <c r="E62" i="10"/>
  <c r="F62" i="10"/>
  <c r="G62" i="10"/>
  <c r="H62" i="10"/>
  <c r="I62" i="10"/>
  <c r="J62" i="10"/>
  <c r="K62" i="10"/>
  <c r="L62" i="10"/>
  <c r="M62" i="10"/>
  <c r="D60" i="10"/>
  <c r="E60" i="10"/>
  <c r="F60" i="10"/>
  <c r="G60" i="10"/>
  <c r="H60" i="10"/>
  <c r="I60" i="10"/>
  <c r="J60" i="10"/>
  <c r="K60" i="10"/>
  <c r="L60" i="10"/>
  <c r="M60" i="10"/>
  <c r="D63" i="10"/>
  <c r="E63" i="10"/>
  <c r="F63" i="10"/>
  <c r="G63" i="10"/>
  <c r="H63" i="10"/>
  <c r="I63" i="10"/>
  <c r="J63" i="10"/>
  <c r="K63" i="10"/>
  <c r="L63" i="10"/>
  <c r="M63" i="10"/>
  <c r="D64" i="10"/>
  <c r="E64" i="10"/>
  <c r="F64" i="10"/>
  <c r="G64" i="10"/>
  <c r="H64" i="10"/>
  <c r="I64" i="10"/>
  <c r="J64" i="10"/>
  <c r="K64" i="10"/>
  <c r="L64" i="10"/>
  <c r="M64" i="10"/>
  <c r="D59" i="10"/>
  <c r="E59" i="10"/>
  <c r="F59" i="10"/>
  <c r="G59" i="10"/>
  <c r="H59" i="10"/>
  <c r="I59" i="10"/>
  <c r="J59" i="10"/>
  <c r="K59" i="10"/>
  <c r="L59" i="10"/>
  <c r="M59" i="10"/>
  <c r="D3" i="10"/>
  <c r="E3" i="10"/>
  <c r="F3" i="10"/>
  <c r="G3" i="10"/>
  <c r="H3" i="10"/>
  <c r="I3" i="10"/>
  <c r="J3" i="10"/>
  <c r="K3" i="10"/>
  <c r="L3" i="10"/>
  <c r="M3" i="10"/>
  <c r="D4" i="10"/>
  <c r="E4" i="10"/>
  <c r="F4" i="10"/>
  <c r="G4" i="10"/>
  <c r="H4" i="10"/>
  <c r="I4" i="10"/>
  <c r="J4" i="10"/>
  <c r="K4" i="10"/>
  <c r="L4" i="10"/>
  <c r="M4" i="10"/>
  <c r="D5" i="10"/>
  <c r="E5" i="10"/>
  <c r="F5" i="10"/>
  <c r="G5" i="10"/>
  <c r="H5" i="10"/>
  <c r="I5" i="10"/>
  <c r="J5" i="10"/>
  <c r="K5" i="10"/>
  <c r="L5" i="10"/>
  <c r="M5" i="10"/>
  <c r="D6" i="10"/>
  <c r="E6" i="10"/>
  <c r="F6" i="10"/>
  <c r="G6" i="10"/>
  <c r="H6" i="10"/>
  <c r="I6" i="10"/>
  <c r="J6" i="10"/>
  <c r="K6" i="10"/>
  <c r="L6" i="10"/>
  <c r="M6" i="10"/>
  <c r="D7" i="10"/>
  <c r="E7" i="10"/>
  <c r="F7" i="10"/>
  <c r="G7" i="10"/>
  <c r="H7" i="10"/>
  <c r="I7" i="10"/>
  <c r="J7" i="10"/>
  <c r="K7" i="10"/>
  <c r="L7" i="10"/>
  <c r="M7" i="10"/>
  <c r="D75" i="10"/>
  <c r="E75" i="10"/>
  <c r="F75" i="10"/>
  <c r="G75" i="10"/>
  <c r="H75" i="10"/>
  <c r="I75" i="10"/>
  <c r="J75" i="10"/>
  <c r="K75" i="10"/>
  <c r="L75" i="10"/>
  <c r="M75" i="10"/>
  <c r="D8" i="10"/>
  <c r="E8" i="10"/>
  <c r="F8" i="10"/>
  <c r="G8" i="10"/>
  <c r="H8" i="10"/>
  <c r="I8" i="10"/>
  <c r="J8" i="10"/>
  <c r="K8" i="10"/>
  <c r="L8" i="10"/>
  <c r="M8" i="10"/>
  <c r="D9" i="10"/>
  <c r="E9" i="10"/>
  <c r="F9" i="10"/>
  <c r="G9" i="10"/>
  <c r="H9" i="10"/>
  <c r="I9" i="10"/>
  <c r="J9" i="10"/>
  <c r="K9" i="10"/>
  <c r="L9" i="10"/>
  <c r="M9" i="10"/>
  <c r="D10" i="10"/>
  <c r="E10" i="10"/>
  <c r="F10" i="10"/>
  <c r="G10" i="10"/>
  <c r="H10" i="10"/>
  <c r="I10" i="10"/>
  <c r="J10" i="10"/>
  <c r="K10" i="10"/>
  <c r="L10" i="10"/>
  <c r="M10" i="10"/>
  <c r="D11" i="10"/>
  <c r="E11" i="10"/>
  <c r="F11" i="10"/>
  <c r="G11" i="10"/>
  <c r="H11" i="10"/>
  <c r="I11" i="10"/>
  <c r="J11" i="10"/>
  <c r="K11" i="10"/>
  <c r="L11" i="10"/>
  <c r="M11" i="10"/>
  <c r="D65" i="10"/>
  <c r="E65" i="10"/>
  <c r="F65" i="10"/>
  <c r="G65" i="10"/>
  <c r="H65" i="10"/>
  <c r="I65" i="10"/>
  <c r="J65" i="10"/>
  <c r="K65" i="10"/>
  <c r="L65" i="10"/>
  <c r="M65" i="10"/>
  <c r="D12" i="10"/>
  <c r="E12" i="10"/>
  <c r="F12" i="10"/>
  <c r="G12" i="10"/>
  <c r="H12" i="10"/>
  <c r="I12" i="10"/>
  <c r="J12" i="10"/>
  <c r="K12" i="10"/>
  <c r="L12" i="10"/>
  <c r="M12" i="10"/>
  <c r="D13" i="10"/>
  <c r="E13" i="10"/>
  <c r="F13" i="10"/>
  <c r="G13" i="10"/>
  <c r="H13" i="10"/>
  <c r="I13" i="10"/>
  <c r="J13" i="10"/>
  <c r="K13" i="10"/>
  <c r="L13" i="10"/>
  <c r="M13" i="10"/>
  <c r="D14" i="10"/>
  <c r="E14" i="10"/>
  <c r="F14" i="10"/>
  <c r="G14" i="10"/>
  <c r="H14" i="10"/>
  <c r="I14" i="10"/>
  <c r="J14" i="10"/>
  <c r="K14" i="10"/>
  <c r="L14" i="10"/>
  <c r="M14" i="10"/>
  <c r="D15" i="10"/>
  <c r="E15" i="10"/>
  <c r="F15" i="10"/>
  <c r="G15" i="10"/>
  <c r="H15" i="10"/>
  <c r="I15" i="10"/>
  <c r="J15" i="10"/>
  <c r="K15" i="10"/>
  <c r="L15" i="10"/>
  <c r="M15" i="10"/>
  <c r="D66" i="10"/>
  <c r="E66" i="10"/>
  <c r="F66" i="10"/>
  <c r="G66" i="10"/>
  <c r="H66" i="10"/>
  <c r="I66" i="10"/>
  <c r="J66" i="10"/>
  <c r="K66" i="10"/>
  <c r="L66" i="10"/>
  <c r="M66" i="10"/>
  <c r="D16" i="10"/>
  <c r="E16" i="10"/>
  <c r="F16" i="10"/>
  <c r="G16" i="10"/>
  <c r="H16" i="10"/>
  <c r="I16" i="10"/>
  <c r="J16" i="10"/>
  <c r="K16" i="10"/>
  <c r="L16" i="10"/>
  <c r="M16" i="10"/>
  <c r="D17" i="10"/>
  <c r="E17" i="10"/>
  <c r="F17" i="10"/>
  <c r="G17" i="10"/>
  <c r="H17" i="10"/>
  <c r="I17" i="10"/>
  <c r="J17" i="10"/>
  <c r="K17" i="10"/>
  <c r="L17" i="10"/>
  <c r="M17" i="10"/>
  <c r="D18" i="10"/>
  <c r="E18" i="10"/>
  <c r="F18" i="10"/>
  <c r="G18" i="10"/>
  <c r="H18" i="10"/>
  <c r="I18" i="10"/>
  <c r="J18" i="10"/>
  <c r="K18" i="10"/>
  <c r="L18" i="10"/>
  <c r="M18" i="10"/>
  <c r="D55" i="10"/>
  <c r="E55" i="10"/>
  <c r="F55" i="10"/>
  <c r="G55" i="10"/>
  <c r="H55" i="10"/>
  <c r="I55" i="10"/>
  <c r="J55" i="10"/>
  <c r="K55" i="10"/>
  <c r="L55" i="10"/>
  <c r="M55" i="10"/>
  <c r="D19" i="10"/>
  <c r="E19" i="10"/>
  <c r="F19" i="10"/>
  <c r="G19" i="10"/>
  <c r="H19" i="10"/>
  <c r="I19" i="10"/>
  <c r="J19" i="10"/>
  <c r="K19" i="10"/>
  <c r="L19" i="10"/>
  <c r="M19" i="10"/>
  <c r="D20" i="10"/>
  <c r="E20" i="10"/>
  <c r="F20" i="10"/>
  <c r="G20" i="10"/>
  <c r="H20" i="10"/>
  <c r="I20" i="10"/>
  <c r="J20" i="10"/>
  <c r="K20" i="10"/>
  <c r="L20" i="10"/>
  <c r="M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G22" i="10"/>
  <c r="H22" i="10"/>
  <c r="I22" i="10"/>
  <c r="J22" i="10"/>
  <c r="K22" i="10"/>
  <c r="L22" i="10"/>
  <c r="M22" i="10"/>
  <c r="D23" i="10"/>
  <c r="E23" i="10"/>
  <c r="F23" i="10"/>
  <c r="G23" i="10"/>
  <c r="H23" i="10"/>
  <c r="I23" i="10"/>
  <c r="J23" i="10"/>
  <c r="K23" i="10"/>
  <c r="L23" i="10"/>
  <c r="M23" i="10"/>
  <c r="D67" i="10"/>
  <c r="E67" i="10"/>
  <c r="F67" i="10"/>
  <c r="G67" i="10"/>
  <c r="H67" i="10"/>
  <c r="I67" i="10"/>
  <c r="J67" i="10"/>
  <c r="K67" i="10"/>
  <c r="L67" i="10"/>
  <c r="M67" i="10"/>
  <c r="D53" i="10"/>
  <c r="E53" i="10"/>
  <c r="F53" i="10"/>
  <c r="G53" i="10"/>
  <c r="H53" i="10"/>
  <c r="I53" i="10"/>
  <c r="J53" i="10"/>
  <c r="K53" i="10"/>
  <c r="L53" i="10"/>
  <c r="M53" i="10"/>
  <c r="D74" i="10"/>
  <c r="E74" i="10"/>
  <c r="F74" i="10"/>
  <c r="G74" i="10"/>
  <c r="H74" i="10"/>
  <c r="I74" i="10"/>
  <c r="J74" i="10"/>
  <c r="K74" i="10"/>
  <c r="L74" i="10"/>
  <c r="M74" i="10"/>
  <c r="D76" i="10"/>
  <c r="E76" i="10"/>
  <c r="F76" i="10"/>
  <c r="G76" i="10"/>
  <c r="H76" i="10"/>
  <c r="I76" i="10"/>
  <c r="J76" i="10"/>
  <c r="K76" i="10"/>
  <c r="L76" i="10"/>
  <c r="M76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M25" i="10"/>
  <c r="D26" i="10"/>
  <c r="E26" i="10"/>
  <c r="F26" i="10"/>
  <c r="G26" i="10"/>
  <c r="H26" i="10"/>
  <c r="I26" i="10"/>
  <c r="J26" i="10"/>
  <c r="K26" i="10"/>
  <c r="L26" i="10"/>
  <c r="M26" i="10"/>
  <c r="D54" i="10"/>
  <c r="E54" i="10"/>
  <c r="F54" i="10"/>
  <c r="G54" i="10"/>
  <c r="H54" i="10"/>
  <c r="I54" i="10"/>
  <c r="J54" i="10"/>
  <c r="K54" i="10"/>
  <c r="L54" i="10"/>
  <c r="M54" i="10"/>
  <c r="D68" i="10"/>
  <c r="E68" i="10"/>
  <c r="F68" i="10"/>
  <c r="G68" i="10"/>
  <c r="H68" i="10"/>
  <c r="I68" i="10"/>
  <c r="J68" i="10"/>
  <c r="K68" i="10"/>
  <c r="L68" i="10"/>
  <c r="M68" i="10"/>
  <c r="D27" i="10"/>
  <c r="E27" i="10"/>
  <c r="F27" i="10"/>
  <c r="G27" i="10"/>
  <c r="H27" i="10"/>
  <c r="I27" i="10"/>
  <c r="J27" i="10"/>
  <c r="K27" i="10"/>
  <c r="L27" i="10"/>
  <c r="M27" i="10"/>
  <c r="D50" i="10"/>
  <c r="E50" i="10"/>
  <c r="F50" i="10"/>
  <c r="G50" i="10"/>
  <c r="H50" i="10"/>
  <c r="I50" i="10"/>
  <c r="J50" i="10"/>
  <c r="K50" i="10"/>
  <c r="L50" i="10"/>
  <c r="M50" i="10"/>
  <c r="D28" i="10"/>
  <c r="E28" i="10"/>
  <c r="F28" i="10"/>
  <c r="G28" i="10"/>
  <c r="H28" i="10"/>
  <c r="I28" i="10"/>
  <c r="J28" i="10"/>
  <c r="K28" i="10"/>
  <c r="L28" i="10"/>
  <c r="M28" i="10"/>
  <c r="D29" i="10"/>
  <c r="E29" i="10"/>
  <c r="F29" i="10"/>
  <c r="G29" i="10"/>
  <c r="H29" i="10"/>
  <c r="I29" i="10"/>
  <c r="J29" i="10"/>
  <c r="K29" i="10"/>
  <c r="L29" i="10"/>
  <c r="M29" i="10"/>
  <c r="D69" i="10"/>
  <c r="E69" i="10"/>
  <c r="F69" i="10"/>
  <c r="G69" i="10"/>
  <c r="H69" i="10"/>
  <c r="I69" i="10"/>
  <c r="J69" i="10"/>
  <c r="K69" i="10"/>
  <c r="L69" i="10"/>
  <c r="M69" i="10"/>
  <c r="D70" i="10"/>
  <c r="E70" i="10"/>
  <c r="F70" i="10"/>
  <c r="G70" i="10"/>
  <c r="H70" i="10"/>
  <c r="I70" i="10"/>
  <c r="J70" i="10"/>
  <c r="K70" i="10"/>
  <c r="L70" i="10"/>
  <c r="M70" i="10"/>
  <c r="D71" i="10"/>
  <c r="E71" i="10"/>
  <c r="F71" i="10"/>
  <c r="G71" i="10"/>
  <c r="H71" i="10"/>
  <c r="I71" i="10"/>
  <c r="J71" i="10"/>
  <c r="K71" i="10"/>
  <c r="L71" i="10"/>
  <c r="M71" i="10"/>
  <c r="D30" i="10"/>
  <c r="E30" i="10"/>
  <c r="F30" i="10"/>
  <c r="G30" i="10"/>
  <c r="H30" i="10"/>
  <c r="I30" i="10"/>
  <c r="J30" i="10"/>
  <c r="K30" i="10"/>
  <c r="L30" i="10"/>
  <c r="M30" i="10"/>
  <c r="D31" i="10"/>
  <c r="E31" i="10"/>
  <c r="F31" i="10"/>
  <c r="G31" i="10"/>
  <c r="H31" i="10"/>
  <c r="I31" i="10"/>
  <c r="J31" i="10"/>
  <c r="K31" i="10"/>
  <c r="L31" i="10"/>
  <c r="M31" i="10"/>
  <c r="D32" i="10"/>
  <c r="E32" i="10"/>
  <c r="F32" i="10"/>
  <c r="G32" i="10"/>
  <c r="H32" i="10"/>
  <c r="I32" i="10"/>
  <c r="J32" i="10"/>
  <c r="K32" i="10"/>
  <c r="L32" i="10"/>
  <c r="M32" i="10"/>
  <c r="D33" i="10"/>
  <c r="E33" i="10"/>
  <c r="F33" i="10"/>
  <c r="G33" i="10"/>
  <c r="H33" i="10"/>
  <c r="I33" i="10"/>
  <c r="J33" i="10"/>
  <c r="K33" i="10"/>
  <c r="L33" i="10"/>
  <c r="M33" i="10"/>
  <c r="D72" i="10"/>
  <c r="E72" i="10"/>
  <c r="F72" i="10"/>
  <c r="G72" i="10"/>
  <c r="H72" i="10"/>
  <c r="I72" i="10"/>
  <c r="J72" i="10"/>
  <c r="K72" i="10"/>
  <c r="L72" i="10"/>
  <c r="M72" i="10"/>
  <c r="D34" i="10"/>
  <c r="E34" i="10"/>
  <c r="F34" i="10"/>
  <c r="G34" i="10"/>
  <c r="H34" i="10"/>
  <c r="I34" i="10"/>
  <c r="J34" i="10"/>
  <c r="K34" i="10"/>
  <c r="L34" i="10"/>
  <c r="M34" i="10"/>
  <c r="D35" i="10"/>
  <c r="E35" i="10"/>
  <c r="F35" i="10"/>
  <c r="G35" i="10"/>
  <c r="H35" i="10"/>
  <c r="I35" i="10"/>
  <c r="J35" i="10"/>
  <c r="K35" i="10"/>
  <c r="L35" i="10"/>
  <c r="M35" i="10"/>
  <c r="D36" i="10"/>
  <c r="E36" i="10"/>
  <c r="F36" i="10"/>
  <c r="G36" i="10"/>
  <c r="H36" i="10"/>
  <c r="I36" i="10"/>
  <c r="J36" i="10"/>
  <c r="K36" i="10"/>
  <c r="L36" i="10"/>
  <c r="M36" i="10"/>
  <c r="D73" i="10"/>
  <c r="E73" i="10"/>
  <c r="F73" i="10"/>
  <c r="G73" i="10"/>
  <c r="H73" i="10"/>
  <c r="I73" i="10"/>
  <c r="J73" i="10"/>
  <c r="K73" i="10"/>
  <c r="L73" i="10"/>
  <c r="M73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M38" i="10"/>
  <c r="D39" i="10"/>
  <c r="E39" i="10"/>
  <c r="F39" i="10"/>
  <c r="G39" i="10"/>
  <c r="H39" i="10"/>
  <c r="I39" i="10"/>
  <c r="J39" i="10"/>
  <c r="K39" i="10"/>
  <c r="L39" i="10"/>
  <c r="M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K41" i="10"/>
  <c r="L41" i="10"/>
  <c r="M41" i="10"/>
  <c r="D42" i="10"/>
  <c r="E42" i="10"/>
  <c r="F42" i="10"/>
  <c r="G42" i="10"/>
  <c r="H42" i="10"/>
  <c r="I42" i="10"/>
  <c r="J42" i="10"/>
  <c r="K42" i="10"/>
  <c r="L42" i="10"/>
  <c r="M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H44" i="10"/>
  <c r="I44" i="10"/>
  <c r="J44" i="10"/>
  <c r="K44" i="10"/>
  <c r="L44" i="10"/>
  <c r="M44" i="10"/>
  <c r="D45" i="10"/>
  <c r="E45" i="10"/>
  <c r="F45" i="10"/>
  <c r="G45" i="10"/>
  <c r="H45" i="10"/>
  <c r="I45" i="10"/>
  <c r="J45" i="10"/>
  <c r="K45" i="10"/>
  <c r="L45" i="10"/>
  <c r="M45" i="10"/>
  <c r="D46" i="10"/>
  <c r="E46" i="10"/>
  <c r="F46" i="10"/>
  <c r="G46" i="10"/>
  <c r="H46" i="10"/>
  <c r="I46" i="10"/>
  <c r="J46" i="10"/>
  <c r="K46" i="10"/>
  <c r="L46" i="10"/>
  <c r="M46" i="10"/>
  <c r="D47" i="10"/>
  <c r="E47" i="10"/>
  <c r="F47" i="10"/>
  <c r="G47" i="10"/>
  <c r="H47" i="10"/>
  <c r="I47" i="10"/>
  <c r="J47" i="10"/>
  <c r="K47" i="10"/>
  <c r="L47" i="10"/>
  <c r="M47" i="10"/>
  <c r="M51" i="10"/>
  <c r="L51" i="10"/>
  <c r="K51" i="10"/>
  <c r="J51" i="10"/>
  <c r="I51" i="10"/>
  <c r="H51" i="10"/>
  <c r="G51" i="10"/>
  <c r="F51" i="10"/>
  <c r="E51" i="10"/>
  <c r="D51" i="10"/>
  <c r="G5" i="9"/>
  <c r="H5" i="9"/>
  <c r="I5" i="9"/>
  <c r="J5" i="9"/>
  <c r="K5" i="9"/>
  <c r="L5" i="9"/>
  <c r="M5" i="9"/>
  <c r="G6" i="9"/>
  <c r="H6" i="9"/>
  <c r="I6" i="9"/>
  <c r="J6" i="9"/>
  <c r="K6" i="9"/>
  <c r="L6" i="9"/>
  <c r="M6" i="9"/>
  <c r="G7" i="9"/>
  <c r="H7" i="9"/>
  <c r="I7" i="9"/>
  <c r="J7" i="9"/>
  <c r="K7" i="9"/>
  <c r="L7" i="9"/>
  <c r="M7" i="9"/>
  <c r="G8" i="9"/>
  <c r="H8" i="9"/>
  <c r="I8" i="9"/>
  <c r="J8" i="9"/>
  <c r="K8" i="9"/>
  <c r="L8" i="9"/>
  <c r="M8" i="9"/>
  <c r="G9" i="9"/>
  <c r="H9" i="9"/>
  <c r="I9" i="9"/>
  <c r="J9" i="9"/>
  <c r="K9" i="9"/>
  <c r="L9" i="9"/>
  <c r="M9" i="9"/>
  <c r="G10" i="9"/>
  <c r="H10" i="9"/>
  <c r="I10" i="9"/>
  <c r="J10" i="9"/>
  <c r="K10" i="9"/>
  <c r="L10" i="9"/>
  <c r="M10" i="9"/>
  <c r="G11" i="9"/>
  <c r="H11" i="9"/>
  <c r="I11" i="9"/>
  <c r="J11" i="9"/>
  <c r="K11" i="9"/>
  <c r="L11" i="9"/>
  <c r="M11" i="9"/>
  <c r="G12" i="9"/>
  <c r="H12" i="9"/>
  <c r="I12" i="9"/>
  <c r="J12" i="9"/>
  <c r="K12" i="9"/>
  <c r="L12" i="9"/>
  <c r="M12" i="9"/>
  <c r="G13" i="9"/>
  <c r="H13" i="9"/>
  <c r="I13" i="9"/>
  <c r="J13" i="9"/>
  <c r="K13" i="9"/>
  <c r="L13" i="9"/>
  <c r="M13" i="9"/>
  <c r="G14" i="9"/>
  <c r="H14" i="9"/>
  <c r="I14" i="9"/>
  <c r="J14" i="9"/>
  <c r="K14" i="9"/>
  <c r="L14" i="9"/>
  <c r="M14" i="9"/>
  <c r="G15" i="9"/>
  <c r="H15" i="9"/>
  <c r="I15" i="9"/>
  <c r="J15" i="9"/>
  <c r="K15" i="9"/>
  <c r="L15" i="9"/>
  <c r="M15" i="9"/>
  <c r="G16" i="9"/>
  <c r="H16" i="9"/>
  <c r="I16" i="9"/>
  <c r="J16" i="9"/>
  <c r="K16" i="9"/>
  <c r="L16" i="9"/>
  <c r="M16" i="9"/>
  <c r="G17" i="9"/>
  <c r="H17" i="9"/>
  <c r="I17" i="9"/>
  <c r="J17" i="9"/>
  <c r="K17" i="9"/>
  <c r="L17" i="9"/>
  <c r="M17" i="9"/>
  <c r="G18" i="9"/>
  <c r="H18" i="9"/>
  <c r="I18" i="9"/>
  <c r="J18" i="9"/>
  <c r="K18" i="9"/>
  <c r="L18" i="9"/>
  <c r="M18" i="9"/>
  <c r="G19" i="9"/>
  <c r="H19" i="9"/>
  <c r="I19" i="9"/>
  <c r="J19" i="9"/>
  <c r="K19" i="9"/>
  <c r="L19" i="9"/>
  <c r="M19" i="9"/>
  <c r="G20" i="9"/>
  <c r="H20" i="9"/>
  <c r="I20" i="9"/>
  <c r="J20" i="9"/>
  <c r="K20" i="9"/>
  <c r="L20" i="9"/>
  <c r="M20" i="9"/>
  <c r="G21" i="9"/>
  <c r="H21" i="9"/>
  <c r="I21" i="9"/>
  <c r="J21" i="9"/>
  <c r="K21" i="9"/>
  <c r="L21" i="9"/>
  <c r="M21" i="9"/>
  <c r="G22" i="9"/>
  <c r="H22" i="9"/>
  <c r="I22" i="9"/>
  <c r="J22" i="9"/>
  <c r="K22" i="9"/>
  <c r="L22" i="9"/>
  <c r="M22" i="9"/>
  <c r="G23" i="9"/>
  <c r="H23" i="9"/>
  <c r="I23" i="9"/>
  <c r="J23" i="9"/>
  <c r="K23" i="9"/>
  <c r="L23" i="9"/>
  <c r="M23" i="9"/>
  <c r="G24" i="9"/>
  <c r="H24" i="9"/>
  <c r="I24" i="9"/>
  <c r="J24" i="9"/>
  <c r="K24" i="9"/>
  <c r="L24" i="9"/>
  <c r="M24" i="9"/>
  <c r="G25" i="9"/>
  <c r="H25" i="9"/>
  <c r="I25" i="9"/>
  <c r="J25" i="9"/>
  <c r="K25" i="9"/>
  <c r="L25" i="9"/>
  <c r="M25" i="9"/>
  <c r="G26" i="9"/>
  <c r="H26" i="9"/>
  <c r="I26" i="9"/>
  <c r="J26" i="9"/>
  <c r="K26" i="9"/>
  <c r="L26" i="9"/>
  <c r="M26" i="9"/>
  <c r="G27" i="9"/>
  <c r="H27" i="9"/>
  <c r="I27" i="9"/>
  <c r="J27" i="9"/>
  <c r="K27" i="9"/>
  <c r="L27" i="9"/>
  <c r="M27" i="9"/>
  <c r="G28" i="9"/>
  <c r="H28" i="9"/>
  <c r="I28" i="9"/>
  <c r="J28" i="9"/>
  <c r="K28" i="9"/>
  <c r="L28" i="9"/>
  <c r="M28" i="9"/>
  <c r="G29" i="9"/>
  <c r="H29" i="9"/>
  <c r="I29" i="9"/>
  <c r="J29" i="9"/>
  <c r="K29" i="9"/>
  <c r="L29" i="9"/>
  <c r="M29" i="9"/>
  <c r="G30" i="9"/>
  <c r="H30" i="9"/>
  <c r="I30" i="9"/>
  <c r="J30" i="9"/>
  <c r="K30" i="9"/>
  <c r="L30" i="9"/>
  <c r="M30" i="9"/>
  <c r="G31" i="9"/>
  <c r="H31" i="9"/>
  <c r="I31" i="9"/>
  <c r="J31" i="9"/>
  <c r="K31" i="9"/>
  <c r="L31" i="9"/>
  <c r="M31" i="9"/>
  <c r="G32" i="9"/>
  <c r="H32" i="9"/>
  <c r="I32" i="9"/>
  <c r="J32" i="9"/>
  <c r="H4" i="9"/>
  <c r="I4" i="9"/>
  <c r="J4" i="9"/>
  <c r="K4" i="9"/>
  <c r="L4" i="9"/>
  <c r="M4" i="9"/>
  <c r="G4" i="9"/>
  <c r="B209" i="8"/>
  <c r="B208" i="8"/>
  <c r="B207" i="8"/>
  <c r="D206" i="8"/>
  <c r="D204" i="8"/>
  <c r="B224" i="7"/>
  <c r="W224" i="7" s="1"/>
  <c r="B223" i="7"/>
  <c r="T223" i="7" s="1"/>
  <c r="B222" i="7"/>
  <c r="X222" i="7" s="1"/>
  <c r="X221" i="7"/>
  <c r="W221" i="7"/>
  <c r="V221" i="7"/>
  <c r="U221" i="7"/>
  <c r="T221" i="7"/>
  <c r="S221" i="7"/>
  <c r="R221" i="7"/>
  <c r="Q221" i="7"/>
  <c r="P221" i="7"/>
  <c r="O221" i="7"/>
  <c r="X219" i="7"/>
  <c r="W219" i="7"/>
  <c r="V219" i="7"/>
  <c r="U219" i="7"/>
  <c r="T219" i="7"/>
  <c r="S219" i="7"/>
  <c r="R219" i="7"/>
  <c r="Q219" i="7"/>
  <c r="P219" i="7"/>
  <c r="O219" i="7"/>
  <c r="M216" i="7"/>
  <c r="L216" i="7"/>
  <c r="K216" i="7"/>
  <c r="J216" i="7"/>
  <c r="I216" i="7"/>
  <c r="H216" i="7"/>
  <c r="G216" i="7"/>
  <c r="F216" i="7"/>
  <c r="E216" i="7"/>
  <c r="D216" i="7"/>
  <c r="M215" i="7"/>
  <c r="L215" i="7"/>
  <c r="K215" i="7"/>
  <c r="J215" i="7"/>
  <c r="I215" i="7"/>
  <c r="H215" i="7"/>
  <c r="G215" i="7"/>
  <c r="F215" i="7"/>
  <c r="E215" i="7"/>
  <c r="D215" i="7"/>
  <c r="M214" i="7"/>
  <c r="L214" i="7"/>
  <c r="K214" i="7"/>
  <c r="J214" i="7"/>
  <c r="I214" i="7"/>
  <c r="H214" i="7"/>
  <c r="G214" i="7"/>
  <c r="F214" i="7"/>
  <c r="E214" i="7"/>
  <c r="D214" i="7"/>
  <c r="M213" i="7"/>
  <c r="L213" i="7"/>
  <c r="K213" i="7"/>
  <c r="J213" i="7"/>
  <c r="I213" i="7"/>
  <c r="H213" i="7"/>
  <c r="G213" i="7"/>
  <c r="F213" i="7"/>
  <c r="E213" i="7"/>
  <c r="D213" i="7"/>
  <c r="M212" i="7"/>
  <c r="L212" i="7"/>
  <c r="K212" i="7"/>
  <c r="J212" i="7"/>
  <c r="I212" i="7"/>
  <c r="H212" i="7"/>
  <c r="G212" i="7"/>
  <c r="F212" i="7"/>
  <c r="E212" i="7"/>
  <c r="D212" i="7"/>
  <c r="M211" i="7"/>
  <c r="L211" i="7"/>
  <c r="K211" i="7"/>
  <c r="J211" i="7"/>
  <c r="I211" i="7"/>
  <c r="H211" i="7"/>
  <c r="G211" i="7"/>
  <c r="F211" i="7"/>
  <c r="E211" i="7"/>
  <c r="D211" i="7"/>
  <c r="M210" i="7"/>
  <c r="L210" i="7"/>
  <c r="K210" i="7"/>
  <c r="J210" i="7"/>
  <c r="I210" i="7"/>
  <c r="H210" i="7"/>
  <c r="G210" i="7"/>
  <c r="F210" i="7"/>
  <c r="E210" i="7"/>
  <c r="D210" i="7"/>
  <c r="M209" i="7"/>
  <c r="L209" i="7"/>
  <c r="K209" i="7"/>
  <c r="J209" i="7"/>
  <c r="I209" i="7"/>
  <c r="H209" i="7"/>
  <c r="G209" i="7"/>
  <c r="F209" i="7"/>
  <c r="E209" i="7"/>
  <c r="D209" i="7"/>
  <c r="M208" i="7"/>
  <c r="L208" i="7"/>
  <c r="K208" i="7"/>
  <c r="J208" i="7"/>
  <c r="I208" i="7"/>
  <c r="H208" i="7"/>
  <c r="G208" i="7"/>
  <c r="F208" i="7"/>
  <c r="E208" i="7"/>
  <c r="D208" i="7"/>
  <c r="M207" i="7"/>
  <c r="L207" i="7"/>
  <c r="K207" i="7"/>
  <c r="J207" i="7"/>
  <c r="I207" i="7"/>
  <c r="H207" i="7"/>
  <c r="G207" i="7"/>
  <c r="F207" i="7"/>
  <c r="E207" i="7"/>
  <c r="D207" i="7"/>
  <c r="M206" i="7"/>
  <c r="L206" i="7"/>
  <c r="K206" i="7"/>
  <c r="J206" i="7"/>
  <c r="I206" i="7"/>
  <c r="H206" i="7"/>
  <c r="G206" i="7"/>
  <c r="F206" i="7"/>
  <c r="E206" i="7"/>
  <c r="D206" i="7"/>
  <c r="M205" i="7"/>
  <c r="L205" i="7"/>
  <c r="K205" i="7"/>
  <c r="J205" i="7"/>
  <c r="I205" i="7"/>
  <c r="H205" i="7"/>
  <c r="G205" i="7"/>
  <c r="F205" i="7"/>
  <c r="E205" i="7"/>
  <c r="D205" i="7"/>
  <c r="M204" i="7"/>
  <c r="L204" i="7"/>
  <c r="K204" i="7"/>
  <c r="J204" i="7"/>
  <c r="I204" i="7"/>
  <c r="H204" i="7"/>
  <c r="G204" i="7"/>
  <c r="F204" i="7"/>
  <c r="E204" i="7"/>
  <c r="D204" i="7"/>
  <c r="M203" i="7"/>
  <c r="L203" i="7"/>
  <c r="K203" i="7"/>
  <c r="J203" i="7"/>
  <c r="I203" i="7"/>
  <c r="H203" i="7"/>
  <c r="G203" i="7"/>
  <c r="F203" i="7"/>
  <c r="E203" i="7"/>
  <c r="D203" i="7"/>
  <c r="M202" i="7"/>
  <c r="L202" i="7"/>
  <c r="K202" i="7"/>
  <c r="J202" i="7"/>
  <c r="I202" i="7"/>
  <c r="H202" i="7"/>
  <c r="G202" i="7"/>
  <c r="F202" i="7"/>
  <c r="E202" i="7"/>
  <c r="D202" i="7"/>
  <c r="M201" i="7"/>
  <c r="L201" i="7"/>
  <c r="K201" i="7"/>
  <c r="J201" i="7"/>
  <c r="I201" i="7"/>
  <c r="H201" i="7"/>
  <c r="G201" i="7"/>
  <c r="F201" i="7"/>
  <c r="E201" i="7"/>
  <c r="D201" i="7"/>
  <c r="M200" i="7"/>
  <c r="L200" i="7"/>
  <c r="K200" i="7"/>
  <c r="J200" i="7"/>
  <c r="I200" i="7"/>
  <c r="H200" i="7"/>
  <c r="G200" i="7"/>
  <c r="F200" i="7"/>
  <c r="E200" i="7"/>
  <c r="D200" i="7"/>
  <c r="M199" i="7"/>
  <c r="L199" i="7"/>
  <c r="K199" i="7"/>
  <c r="J199" i="7"/>
  <c r="I199" i="7"/>
  <c r="H199" i="7"/>
  <c r="G199" i="7"/>
  <c r="F199" i="7"/>
  <c r="E199" i="7"/>
  <c r="D199" i="7"/>
  <c r="M198" i="7"/>
  <c r="L198" i="7"/>
  <c r="K198" i="7"/>
  <c r="J198" i="7"/>
  <c r="I198" i="7"/>
  <c r="H198" i="7"/>
  <c r="G198" i="7"/>
  <c r="F198" i="7"/>
  <c r="E198" i="7"/>
  <c r="D198" i="7"/>
  <c r="M197" i="7"/>
  <c r="L197" i="7"/>
  <c r="K197" i="7"/>
  <c r="J197" i="7"/>
  <c r="I197" i="7"/>
  <c r="H197" i="7"/>
  <c r="G197" i="7"/>
  <c r="F197" i="7"/>
  <c r="E197" i="7"/>
  <c r="D197" i="7"/>
  <c r="M196" i="7"/>
  <c r="L196" i="7"/>
  <c r="K196" i="7"/>
  <c r="J196" i="7"/>
  <c r="I196" i="7"/>
  <c r="H196" i="7"/>
  <c r="G196" i="7"/>
  <c r="F196" i="7"/>
  <c r="E196" i="7"/>
  <c r="D196" i="7"/>
  <c r="M195" i="7"/>
  <c r="L195" i="7"/>
  <c r="K195" i="7"/>
  <c r="J195" i="7"/>
  <c r="I195" i="7"/>
  <c r="H195" i="7"/>
  <c r="G195" i="7"/>
  <c r="F195" i="7"/>
  <c r="E195" i="7"/>
  <c r="D195" i="7"/>
  <c r="M194" i="7"/>
  <c r="L194" i="7"/>
  <c r="K194" i="7"/>
  <c r="J194" i="7"/>
  <c r="I194" i="7"/>
  <c r="H194" i="7"/>
  <c r="G194" i="7"/>
  <c r="F194" i="7"/>
  <c r="E194" i="7"/>
  <c r="D194" i="7"/>
  <c r="M193" i="7"/>
  <c r="L193" i="7"/>
  <c r="K193" i="7"/>
  <c r="J193" i="7"/>
  <c r="I193" i="7"/>
  <c r="H193" i="7"/>
  <c r="G193" i="7"/>
  <c r="F193" i="7"/>
  <c r="E193" i="7"/>
  <c r="D193" i="7"/>
  <c r="M192" i="7"/>
  <c r="L192" i="7"/>
  <c r="K192" i="7"/>
  <c r="J192" i="7"/>
  <c r="I192" i="7"/>
  <c r="H192" i="7"/>
  <c r="G192" i="7"/>
  <c r="F192" i="7"/>
  <c r="E192" i="7"/>
  <c r="D192" i="7"/>
  <c r="M191" i="7"/>
  <c r="L191" i="7"/>
  <c r="K191" i="7"/>
  <c r="J191" i="7"/>
  <c r="I191" i="7"/>
  <c r="H191" i="7"/>
  <c r="G191" i="7"/>
  <c r="F191" i="7"/>
  <c r="E191" i="7"/>
  <c r="D191" i="7"/>
  <c r="M190" i="7"/>
  <c r="L190" i="7"/>
  <c r="K190" i="7"/>
  <c r="J190" i="7"/>
  <c r="I190" i="7"/>
  <c r="H190" i="7"/>
  <c r="G190" i="7"/>
  <c r="F190" i="7"/>
  <c r="E190" i="7"/>
  <c r="D190" i="7"/>
  <c r="M189" i="7"/>
  <c r="L189" i="7"/>
  <c r="K189" i="7"/>
  <c r="J189" i="7"/>
  <c r="I189" i="7"/>
  <c r="H189" i="7"/>
  <c r="G189" i="7"/>
  <c r="F189" i="7"/>
  <c r="E189" i="7"/>
  <c r="D189" i="7"/>
  <c r="M188" i="7"/>
  <c r="L188" i="7"/>
  <c r="K188" i="7"/>
  <c r="J188" i="7"/>
  <c r="I188" i="7"/>
  <c r="H188" i="7"/>
  <c r="G188" i="7"/>
  <c r="F188" i="7"/>
  <c r="E188" i="7"/>
  <c r="D188" i="7"/>
  <c r="M187" i="7"/>
  <c r="L187" i="7"/>
  <c r="K187" i="7"/>
  <c r="J187" i="7"/>
  <c r="I187" i="7"/>
  <c r="H187" i="7"/>
  <c r="G187" i="7"/>
  <c r="F187" i="7"/>
  <c r="E187" i="7"/>
  <c r="D187" i="7"/>
  <c r="M186" i="7"/>
  <c r="L186" i="7"/>
  <c r="K186" i="7"/>
  <c r="J186" i="7"/>
  <c r="I186" i="7"/>
  <c r="H186" i="7"/>
  <c r="G186" i="7"/>
  <c r="F186" i="7"/>
  <c r="E186" i="7"/>
  <c r="D186" i="7"/>
  <c r="M185" i="7"/>
  <c r="L185" i="7"/>
  <c r="K185" i="7"/>
  <c r="J185" i="7"/>
  <c r="I185" i="7"/>
  <c r="H185" i="7"/>
  <c r="G185" i="7"/>
  <c r="F185" i="7"/>
  <c r="E185" i="7"/>
  <c r="D185" i="7"/>
  <c r="M184" i="7"/>
  <c r="L184" i="7"/>
  <c r="K184" i="7"/>
  <c r="J184" i="7"/>
  <c r="I184" i="7"/>
  <c r="H184" i="7"/>
  <c r="G184" i="7"/>
  <c r="F184" i="7"/>
  <c r="E184" i="7"/>
  <c r="D184" i="7"/>
  <c r="M183" i="7"/>
  <c r="L183" i="7"/>
  <c r="K183" i="7"/>
  <c r="J183" i="7"/>
  <c r="I183" i="7"/>
  <c r="H183" i="7"/>
  <c r="G183" i="7"/>
  <c r="F183" i="7"/>
  <c r="E183" i="7"/>
  <c r="D183" i="7"/>
  <c r="M182" i="7"/>
  <c r="L182" i="7"/>
  <c r="K182" i="7"/>
  <c r="J182" i="7"/>
  <c r="I182" i="7"/>
  <c r="H182" i="7"/>
  <c r="G182" i="7"/>
  <c r="F182" i="7"/>
  <c r="E182" i="7"/>
  <c r="D182" i="7"/>
  <c r="M181" i="7"/>
  <c r="L181" i="7"/>
  <c r="K181" i="7"/>
  <c r="J181" i="7"/>
  <c r="I181" i="7"/>
  <c r="H181" i="7"/>
  <c r="G181" i="7"/>
  <c r="F181" i="7"/>
  <c r="E181" i="7"/>
  <c r="D181" i="7"/>
  <c r="M180" i="7"/>
  <c r="L180" i="7"/>
  <c r="K180" i="7"/>
  <c r="J180" i="7"/>
  <c r="I180" i="7"/>
  <c r="H180" i="7"/>
  <c r="G180" i="7"/>
  <c r="F180" i="7"/>
  <c r="E180" i="7"/>
  <c r="D180" i="7"/>
  <c r="M179" i="7"/>
  <c r="L179" i="7"/>
  <c r="K179" i="7"/>
  <c r="J179" i="7"/>
  <c r="I179" i="7"/>
  <c r="H179" i="7"/>
  <c r="G179" i="7"/>
  <c r="F179" i="7"/>
  <c r="E179" i="7"/>
  <c r="D179" i="7"/>
  <c r="M178" i="7"/>
  <c r="L178" i="7"/>
  <c r="K178" i="7"/>
  <c r="J178" i="7"/>
  <c r="I178" i="7"/>
  <c r="H178" i="7"/>
  <c r="G178" i="7"/>
  <c r="F178" i="7"/>
  <c r="E178" i="7"/>
  <c r="D178" i="7"/>
  <c r="M177" i="7"/>
  <c r="L177" i="7"/>
  <c r="K177" i="7"/>
  <c r="J177" i="7"/>
  <c r="I177" i="7"/>
  <c r="H177" i="7"/>
  <c r="G177" i="7"/>
  <c r="F177" i="7"/>
  <c r="E177" i="7"/>
  <c r="D177" i="7"/>
  <c r="M176" i="7"/>
  <c r="L176" i="7"/>
  <c r="K176" i="7"/>
  <c r="J176" i="7"/>
  <c r="I176" i="7"/>
  <c r="H176" i="7"/>
  <c r="G176" i="7"/>
  <c r="F176" i="7"/>
  <c r="E176" i="7"/>
  <c r="D176" i="7"/>
  <c r="M175" i="7"/>
  <c r="L175" i="7"/>
  <c r="K175" i="7"/>
  <c r="J175" i="7"/>
  <c r="I175" i="7"/>
  <c r="H175" i="7"/>
  <c r="G175" i="7"/>
  <c r="F175" i="7"/>
  <c r="E175" i="7"/>
  <c r="D175" i="7"/>
  <c r="M174" i="7"/>
  <c r="L174" i="7"/>
  <c r="K174" i="7"/>
  <c r="J174" i="7"/>
  <c r="I174" i="7"/>
  <c r="H174" i="7"/>
  <c r="G174" i="7"/>
  <c r="F174" i="7"/>
  <c r="E174" i="7"/>
  <c r="D174" i="7"/>
  <c r="M173" i="7"/>
  <c r="L173" i="7"/>
  <c r="K173" i="7"/>
  <c r="J173" i="7"/>
  <c r="I173" i="7"/>
  <c r="H173" i="7"/>
  <c r="G173" i="7"/>
  <c r="F173" i="7"/>
  <c r="E173" i="7"/>
  <c r="D173" i="7"/>
  <c r="M172" i="7"/>
  <c r="L172" i="7"/>
  <c r="K172" i="7"/>
  <c r="J172" i="7"/>
  <c r="I172" i="7"/>
  <c r="H172" i="7"/>
  <c r="G172" i="7"/>
  <c r="F172" i="7"/>
  <c r="E172" i="7"/>
  <c r="D172" i="7"/>
  <c r="M171" i="7"/>
  <c r="L171" i="7"/>
  <c r="K171" i="7"/>
  <c r="J171" i="7"/>
  <c r="I171" i="7"/>
  <c r="H171" i="7"/>
  <c r="G171" i="7"/>
  <c r="F171" i="7"/>
  <c r="E171" i="7"/>
  <c r="D171" i="7"/>
  <c r="M170" i="7"/>
  <c r="L170" i="7"/>
  <c r="K170" i="7"/>
  <c r="J170" i="7"/>
  <c r="I170" i="7"/>
  <c r="H170" i="7"/>
  <c r="G170" i="7"/>
  <c r="F170" i="7"/>
  <c r="E170" i="7"/>
  <c r="D170" i="7"/>
  <c r="M169" i="7"/>
  <c r="L169" i="7"/>
  <c r="K169" i="7"/>
  <c r="J169" i="7"/>
  <c r="I169" i="7"/>
  <c r="H169" i="7"/>
  <c r="G169" i="7"/>
  <c r="F169" i="7"/>
  <c r="E169" i="7"/>
  <c r="D169" i="7"/>
  <c r="M168" i="7"/>
  <c r="L168" i="7"/>
  <c r="K168" i="7"/>
  <c r="J168" i="7"/>
  <c r="I168" i="7"/>
  <c r="H168" i="7"/>
  <c r="G168" i="7"/>
  <c r="F168" i="7"/>
  <c r="E168" i="7"/>
  <c r="D168" i="7"/>
  <c r="M167" i="7"/>
  <c r="L167" i="7"/>
  <c r="K167" i="7"/>
  <c r="J167" i="7"/>
  <c r="I167" i="7"/>
  <c r="H167" i="7"/>
  <c r="G167" i="7"/>
  <c r="F167" i="7"/>
  <c r="E167" i="7"/>
  <c r="D167" i="7"/>
  <c r="M166" i="7"/>
  <c r="L166" i="7"/>
  <c r="K166" i="7"/>
  <c r="J166" i="7"/>
  <c r="I166" i="7"/>
  <c r="H166" i="7"/>
  <c r="G166" i="7"/>
  <c r="F166" i="7"/>
  <c r="E166" i="7"/>
  <c r="D166" i="7"/>
  <c r="M165" i="7"/>
  <c r="L165" i="7"/>
  <c r="K165" i="7"/>
  <c r="J165" i="7"/>
  <c r="I165" i="7"/>
  <c r="H165" i="7"/>
  <c r="G165" i="7"/>
  <c r="F165" i="7"/>
  <c r="E165" i="7"/>
  <c r="D165" i="7"/>
  <c r="M164" i="7"/>
  <c r="L164" i="7"/>
  <c r="K164" i="7"/>
  <c r="J164" i="7"/>
  <c r="I164" i="7"/>
  <c r="H164" i="7"/>
  <c r="G164" i="7"/>
  <c r="F164" i="7"/>
  <c r="E164" i="7"/>
  <c r="D164" i="7"/>
  <c r="M163" i="7"/>
  <c r="L163" i="7"/>
  <c r="K163" i="7"/>
  <c r="J163" i="7"/>
  <c r="I163" i="7"/>
  <c r="H163" i="7"/>
  <c r="G163" i="7"/>
  <c r="F163" i="7"/>
  <c r="E163" i="7"/>
  <c r="D163" i="7"/>
  <c r="M162" i="7"/>
  <c r="L162" i="7"/>
  <c r="K162" i="7"/>
  <c r="J162" i="7"/>
  <c r="I162" i="7"/>
  <c r="H162" i="7"/>
  <c r="G162" i="7"/>
  <c r="F162" i="7"/>
  <c r="E162" i="7"/>
  <c r="D162" i="7"/>
  <c r="M161" i="7"/>
  <c r="L161" i="7"/>
  <c r="K161" i="7"/>
  <c r="J161" i="7"/>
  <c r="I161" i="7"/>
  <c r="H161" i="7"/>
  <c r="G161" i="7"/>
  <c r="F161" i="7"/>
  <c r="E161" i="7"/>
  <c r="D161" i="7"/>
  <c r="M160" i="7"/>
  <c r="L160" i="7"/>
  <c r="K160" i="7"/>
  <c r="J160" i="7"/>
  <c r="I160" i="7"/>
  <c r="H160" i="7"/>
  <c r="G160" i="7"/>
  <c r="F160" i="7"/>
  <c r="E160" i="7"/>
  <c r="D160" i="7"/>
  <c r="M159" i="7"/>
  <c r="L159" i="7"/>
  <c r="K159" i="7"/>
  <c r="J159" i="7"/>
  <c r="I159" i="7"/>
  <c r="H159" i="7"/>
  <c r="G159" i="7"/>
  <c r="F159" i="7"/>
  <c r="E159" i="7"/>
  <c r="D159" i="7"/>
  <c r="M158" i="7"/>
  <c r="L158" i="7"/>
  <c r="K158" i="7"/>
  <c r="J158" i="7"/>
  <c r="I158" i="7"/>
  <c r="H158" i="7"/>
  <c r="G158" i="7"/>
  <c r="F158" i="7"/>
  <c r="E158" i="7"/>
  <c r="D158" i="7"/>
  <c r="M157" i="7"/>
  <c r="L157" i="7"/>
  <c r="K157" i="7"/>
  <c r="J157" i="7"/>
  <c r="I157" i="7"/>
  <c r="H157" i="7"/>
  <c r="G157" i="7"/>
  <c r="F157" i="7"/>
  <c r="E157" i="7"/>
  <c r="D157" i="7"/>
  <c r="M156" i="7"/>
  <c r="L156" i="7"/>
  <c r="K156" i="7"/>
  <c r="J156" i="7"/>
  <c r="I156" i="7"/>
  <c r="H156" i="7"/>
  <c r="G156" i="7"/>
  <c r="F156" i="7"/>
  <c r="E156" i="7"/>
  <c r="D156" i="7"/>
  <c r="M155" i="7"/>
  <c r="L155" i="7"/>
  <c r="K155" i="7"/>
  <c r="J155" i="7"/>
  <c r="I155" i="7"/>
  <c r="H155" i="7"/>
  <c r="G155" i="7"/>
  <c r="F155" i="7"/>
  <c r="E155" i="7"/>
  <c r="D155" i="7"/>
  <c r="M154" i="7"/>
  <c r="L154" i="7"/>
  <c r="K154" i="7"/>
  <c r="J154" i="7"/>
  <c r="I154" i="7"/>
  <c r="H154" i="7"/>
  <c r="G154" i="7"/>
  <c r="F154" i="7"/>
  <c r="E154" i="7"/>
  <c r="D154" i="7"/>
  <c r="M153" i="7"/>
  <c r="L153" i="7"/>
  <c r="K153" i="7"/>
  <c r="J153" i="7"/>
  <c r="I153" i="7"/>
  <c r="H153" i="7"/>
  <c r="G153" i="7"/>
  <c r="F153" i="7"/>
  <c r="E153" i="7"/>
  <c r="D153" i="7"/>
  <c r="M152" i="7"/>
  <c r="L152" i="7"/>
  <c r="K152" i="7"/>
  <c r="J152" i="7"/>
  <c r="I152" i="7"/>
  <c r="H152" i="7"/>
  <c r="G152" i="7"/>
  <c r="F152" i="7"/>
  <c r="E152" i="7"/>
  <c r="D152" i="7"/>
  <c r="M151" i="7"/>
  <c r="L151" i="7"/>
  <c r="K151" i="7"/>
  <c r="J151" i="7"/>
  <c r="I151" i="7"/>
  <c r="H151" i="7"/>
  <c r="G151" i="7"/>
  <c r="F151" i="7"/>
  <c r="E151" i="7"/>
  <c r="D151" i="7"/>
  <c r="M150" i="7"/>
  <c r="L150" i="7"/>
  <c r="K150" i="7"/>
  <c r="J150" i="7"/>
  <c r="I150" i="7"/>
  <c r="H150" i="7"/>
  <c r="G150" i="7"/>
  <c r="F150" i="7"/>
  <c r="E150" i="7"/>
  <c r="D150" i="7"/>
  <c r="M149" i="7"/>
  <c r="L149" i="7"/>
  <c r="K149" i="7"/>
  <c r="J149" i="7"/>
  <c r="I149" i="7"/>
  <c r="H149" i="7"/>
  <c r="G149" i="7"/>
  <c r="F149" i="7"/>
  <c r="E149" i="7"/>
  <c r="D149" i="7"/>
  <c r="M148" i="7"/>
  <c r="L148" i="7"/>
  <c r="K148" i="7"/>
  <c r="J148" i="7"/>
  <c r="I148" i="7"/>
  <c r="H148" i="7"/>
  <c r="G148" i="7"/>
  <c r="F148" i="7"/>
  <c r="E148" i="7"/>
  <c r="D148" i="7"/>
  <c r="M147" i="7"/>
  <c r="L147" i="7"/>
  <c r="K147" i="7"/>
  <c r="J147" i="7"/>
  <c r="I147" i="7"/>
  <c r="H147" i="7"/>
  <c r="G147" i="7"/>
  <c r="F147" i="7"/>
  <c r="E147" i="7"/>
  <c r="D147" i="7"/>
  <c r="M146" i="7"/>
  <c r="L146" i="7"/>
  <c r="K146" i="7"/>
  <c r="J146" i="7"/>
  <c r="I146" i="7"/>
  <c r="H146" i="7"/>
  <c r="G146" i="7"/>
  <c r="F146" i="7"/>
  <c r="E146" i="7"/>
  <c r="D146" i="7"/>
  <c r="M145" i="7"/>
  <c r="L145" i="7"/>
  <c r="K145" i="7"/>
  <c r="J145" i="7"/>
  <c r="I145" i="7"/>
  <c r="H145" i="7"/>
  <c r="G145" i="7"/>
  <c r="F145" i="7"/>
  <c r="E145" i="7"/>
  <c r="D145" i="7"/>
  <c r="M144" i="7"/>
  <c r="L144" i="7"/>
  <c r="K144" i="7"/>
  <c r="J144" i="7"/>
  <c r="I144" i="7"/>
  <c r="H144" i="7"/>
  <c r="G144" i="7"/>
  <c r="F144" i="7"/>
  <c r="E144" i="7"/>
  <c r="D144" i="7"/>
  <c r="M143" i="7"/>
  <c r="L143" i="7"/>
  <c r="K143" i="7"/>
  <c r="J143" i="7"/>
  <c r="I143" i="7"/>
  <c r="H143" i="7"/>
  <c r="G143" i="7"/>
  <c r="F143" i="7"/>
  <c r="E143" i="7"/>
  <c r="D143" i="7"/>
  <c r="M142" i="7"/>
  <c r="L142" i="7"/>
  <c r="K142" i="7"/>
  <c r="J142" i="7"/>
  <c r="I142" i="7"/>
  <c r="H142" i="7"/>
  <c r="G142" i="7"/>
  <c r="F142" i="7"/>
  <c r="E142" i="7"/>
  <c r="D142" i="7"/>
  <c r="M141" i="7"/>
  <c r="L141" i="7"/>
  <c r="K141" i="7"/>
  <c r="J141" i="7"/>
  <c r="I141" i="7"/>
  <c r="H141" i="7"/>
  <c r="G141" i="7"/>
  <c r="F141" i="7"/>
  <c r="E141" i="7"/>
  <c r="D141" i="7"/>
  <c r="M140" i="7"/>
  <c r="L140" i="7"/>
  <c r="K140" i="7"/>
  <c r="J140" i="7"/>
  <c r="I140" i="7"/>
  <c r="H140" i="7"/>
  <c r="G140" i="7"/>
  <c r="F140" i="7"/>
  <c r="E140" i="7"/>
  <c r="D140" i="7"/>
  <c r="M139" i="7"/>
  <c r="L139" i="7"/>
  <c r="K139" i="7"/>
  <c r="J139" i="7"/>
  <c r="I139" i="7"/>
  <c r="H139" i="7"/>
  <c r="G139" i="7"/>
  <c r="F139" i="7"/>
  <c r="E139" i="7"/>
  <c r="D139" i="7"/>
  <c r="M138" i="7"/>
  <c r="L138" i="7"/>
  <c r="K138" i="7"/>
  <c r="J138" i="7"/>
  <c r="I138" i="7"/>
  <c r="H138" i="7"/>
  <c r="G138" i="7"/>
  <c r="F138" i="7"/>
  <c r="E138" i="7"/>
  <c r="D138" i="7"/>
  <c r="M137" i="7"/>
  <c r="L137" i="7"/>
  <c r="K137" i="7"/>
  <c r="J137" i="7"/>
  <c r="I137" i="7"/>
  <c r="H137" i="7"/>
  <c r="G137" i="7"/>
  <c r="F137" i="7"/>
  <c r="E137" i="7"/>
  <c r="D137" i="7"/>
  <c r="M136" i="7"/>
  <c r="L136" i="7"/>
  <c r="K136" i="7"/>
  <c r="J136" i="7"/>
  <c r="I136" i="7"/>
  <c r="H136" i="7"/>
  <c r="G136" i="7"/>
  <c r="F136" i="7"/>
  <c r="E136" i="7"/>
  <c r="D136" i="7"/>
  <c r="M135" i="7"/>
  <c r="L135" i="7"/>
  <c r="K135" i="7"/>
  <c r="J135" i="7"/>
  <c r="I135" i="7"/>
  <c r="H135" i="7"/>
  <c r="G135" i="7"/>
  <c r="F135" i="7"/>
  <c r="E135" i="7"/>
  <c r="D135" i="7"/>
  <c r="M134" i="7"/>
  <c r="L134" i="7"/>
  <c r="K134" i="7"/>
  <c r="J134" i="7"/>
  <c r="I134" i="7"/>
  <c r="H134" i="7"/>
  <c r="G134" i="7"/>
  <c r="F134" i="7"/>
  <c r="E134" i="7"/>
  <c r="D134" i="7"/>
  <c r="M133" i="7"/>
  <c r="L133" i="7"/>
  <c r="K133" i="7"/>
  <c r="J133" i="7"/>
  <c r="I133" i="7"/>
  <c r="H133" i="7"/>
  <c r="G133" i="7"/>
  <c r="F133" i="7"/>
  <c r="E133" i="7"/>
  <c r="D133" i="7"/>
  <c r="M132" i="7"/>
  <c r="L132" i="7"/>
  <c r="K132" i="7"/>
  <c r="J132" i="7"/>
  <c r="I132" i="7"/>
  <c r="H132" i="7"/>
  <c r="G132" i="7"/>
  <c r="F132" i="7"/>
  <c r="E132" i="7"/>
  <c r="D132" i="7"/>
  <c r="M131" i="7"/>
  <c r="L131" i="7"/>
  <c r="K131" i="7"/>
  <c r="J131" i="7"/>
  <c r="I131" i="7"/>
  <c r="H131" i="7"/>
  <c r="G131" i="7"/>
  <c r="F131" i="7"/>
  <c r="E131" i="7"/>
  <c r="D131" i="7"/>
  <c r="M130" i="7"/>
  <c r="L130" i="7"/>
  <c r="K130" i="7"/>
  <c r="J130" i="7"/>
  <c r="I130" i="7"/>
  <c r="H130" i="7"/>
  <c r="G130" i="7"/>
  <c r="F130" i="7"/>
  <c r="E130" i="7"/>
  <c r="D130" i="7"/>
  <c r="M129" i="7"/>
  <c r="L129" i="7"/>
  <c r="K129" i="7"/>
  <c r="J129" i="7"/>
  <c r="I129" i="7"/>
  <c r="H129" i="7"/>
  <c r="G129" i="7"/>
  <c r="F129" i="7"/>
  <c r="E129" i="7"/>
  <c r="D129" i="7"/>
  <c r="M128" i="7"/>
  <c r="L128" i="7"/>
  <c r="K128" i="7"/>
  <c r="J128" i="7"/>
  <c r="I128" i="7"/>
  <c r="H128" i="7"/>
  <c r="G128" i="7"/>
  <c r="F128" i="7"/>
  <c r="E128" i="7"/>
  <c r="D128" i="7"/>
  <c r="M127" i="7"/>
  <c r="L127" i="7"/>
  <c r="K127" i="7"/>
  <c r="J127" i="7"/>
  <c r="I127" i="7"/>
  <c r="H127" i="7"/>
  <c r="G127" i="7"/>
  <c r="F127" i="7"/>
  <c r="E127" i="7"/>
  <c r="D127" i="7"/>
  <c r="M126" i="7"/>
  <c r="L126" i="7"/>
  <c r="K126" i="7"/>
  <c r="J126" i="7"/>
  <c r="I126" i="7"/>
  <c r="H126" i="7"/>
  <c r="G126" i="7"/>
  <c r="F126" i="7"/>
  <c r="E126" i="7"/>
  <c r="D126" i="7"/>
  <c r="M125" i="7"/>
  <c r="L125" i="7"/>
  <c r="K125" i="7"/>
  <c r="J125" i="7"/>
  <c r="I125" i="7"/>
  <c r="H125" i="7"/>
  <c r="G125" i="7"/>
  <c r="F125" i="7"/>
  <c r="E125" i="7"/>
  <c r="D125" i="7"/>
  <c r="M124" i="7"/>
  <c r="L124" i="7"/>
  <c r="K124" i="7"/>
  <c r="J124" i="7"/>
  <c r="I124" i="7"/>
  <c r="H124" i="7"/>
  <c r="G124" i="7"/>
  <c r="F124" i="7"/>
  <c r="E124" i="7"/>
  <c r="D124" i="7"/>
  <c r="M123" i="7"/>
  <c r="L123" i="7"/>
  <c r="K123" i="7"/>
  <c r="J123" i="7"/>
  <c r="I123" i="7"/>
  <c r="H123" i="7"/>
  <c r="G123" i="7"/>
  <c r="F123" i="7"/>
  <c r="E123" i="7"/>
  <c r="D123" i="7"/>
  <c r="M122" i="7"/>
  <c r="L122" i="7"/>
  <c r="K122" i="7"/>
  <c r="J122" i="7"/>
  <c r="I122" i="7"/>
  <c r="H122" i="7"/>
  <c r="G122" i="7"/>
  <c r="F122" i="7"/>
  <c r="E122" i="7"/>
  <c r="D122" i="7"/>
  <c r="M121" i="7"/>
  <c r="L121" i="7"/>
  <c r="K121" i="7"/>
  <c r="J121" i="7"/>
  <c r="I121" i="7"/>
  <c r="H121" i="7"/>
  <c r="G121" i="7"/>
  <c r="F121" i="7"/>
  <c r="E121" i="7"/>
  <c r="D121" i="7"/>
  <c r="M120" i="7"/>
  <c r="L120" i="7"/>
  <c r="K120" i="7"/>
  <c r="J120" i="7"/>
  <c r="I120" i="7"/>
  <c r="H120" i="7"/>
  <c r="G120" i="7"/>
  <c r="F120" i="7"/>
  <c r="E120" i="7"/>
  <c r="D120" i="7"/>
  <c r="M119" i="7"/>
  <c r="L119" i="7"/>
  <c r="K119" i="7"/>
  <c r="J119" i="7"/>
  <c r="I119" i="7"/>
  <c r="H119" i="7"/>
  <c r="G119" i="7"/>
  <c r="F119" i="7"/>
  <c r="E119" i="7"/>
  <c r="D119" i="7"/>
  <c r="M118" i="7"/>
  <c r="L118" i="7"/>
  <c r="K118" i="7"/>
  <c r="J118" i="7"/>
  <c r="I118" i="7"/>
  <c r="H118" i="7"/>
  <c r="G118" i="7"/>
  <c r="F118" i="7"/>
  <c r="E118" i="7"/>
  <c r="D118" i="7"/>
  <c r="M117" i="7"/>
  <c r="L117" i="7"/>
  <c r="K117" i="7"/>
  <c r="J117" i="7"/>
  <c r="I117" i="7"/>
  <c r="H117" i="7"/>
  <c r="G117" i="7"/>
  <c r="F117" i="7"/>
  <c r="E117" i="7"/>
  <c r="D117" i="7"/>
  <c r="M116" i="7"/>
  <c r="L116" i="7"/>
  <c r="K116" i="7"/>
  <c r="J116" i="7"/>
  <c r="I116" i="7"/>
  <c r="H116" i="7"/>
  <c r="G116" i="7"/>
  <c r="F116" i="7"/>
  <c r="E116" i="7"/>
  <c r="D116" i="7"/>
  <c r="M115" i="7"/>
  <c r="L115" i="7"/>
  <c r="K115" i="7"/>
  <c r="J115" i="7"/>
  <c r="I115" i="7"/>
  <c r="H115" i="7"/>
  <c r="G115" i="7"/>
  <c r="F115" i="7"/>
  <c r="E115" i="7"/>
  <c r="D115" i="7"/>
  <c r="M114" i="7"/>
  <c r="L114" i="7"/>
  <c r="K114" i="7"/>
  <c r="J114" i="7"/>
  <c r="I114" i="7"/>
  <c r="H114" i="7"/>
  <c r="G114" i="7"/>
  <c r="F114" i="7"/>
  <c r="E114" i="7"/>
  <c r="D114" i="7"/>
  <c r="M113" i="7"/>
  <c r="L113" i="7"/>
  <c r="K113" i="7"/>
  <c r="J113" i="7"/>
  <c r="I113" i="7"/>
  <c r="H113" i="7"/>
  <c r="G113" i="7"/>
  <c r="F113" i="7"/>
  <c r="E113" i="7"/>
  <c r="D113" i="7"/>
  <c r="M112" i="7"/>
  <c r="L112" i="7"/>
  <c r="K112" i="7"/>
  <c r="J112" i="7"/>
  <c r="I112" i="7"/>
  <c r="H112" i="7"/>
  <c r="G112" i="7"/>
  <c r="F112" i="7"/>
  <c r="E112" i="7"/>
  <c r="D112" i="7"/>
  <c r="M111" i="7"/>
  <c r="L111" i="7"/>
  <c r="K111" i="7"/>
  <c r="J111" i="7"/>
  <c r="I111" i="7"/>
  <c r="H111" i="7"/>
  <c r="G111" i="7"/>
  <c r="F111" i="7"/>
  <c r="E111" i="7"/>
  <c r="D111" i="7"/>
  <c r="M110" i="7"/>
  <c r="L110" i="7"/>
  <c r="K110" i="7"/>
  <c r="J110" i="7"/>
  <c r="I110" i="7"/>
  <c r="H110" i="7"/>
  <c r="G110" i="7"/>
  <c r="F110" i="7"/>
  <c r="E110" i="7"/>
  <c r="D110" i="7"/>
  <c r="M109" i="7"/>
  <c r="L109" i="7"/>
  <c r="K109" i="7"/>
  <c r="J109" i="7"/>
  <c r="I109" i="7"/>
  <c r="H109" i="7"/>
  <c r="G109" i="7"/>
  <c r="F109" i="7"/>
  <c r="E109" i="7"/>
  <c r="D109" i="7"/>
  <c r="M108" i="7"/>
  <c r="L108" i="7"/>
  <c r="K108" i="7"/>
  <c r="J108" i="7"/>
  <c r="I108" i="7"/>
  <c r="H108" i="7"/>
  <c r="G108" i="7"/>
  <c r="F108" i="7"/>
  <c r="E108" i="7"/>
  <c r="D108" i="7"/>
  <c r="M107" i="7"/>
  <c r="L107" i="7"/>
  <c r="K107" i="7"/>
  <c r="J107" i="7"/>
  <c r="I107" i="7"/>
  <c r="H107" i="7"/>
  <c r="G107" i="7"/>
  <c r="F107" i="7"/>
  <c r="E107" i="7"/>
  <c r="D107" i="7"/>
  <c r="M106" i="7"/>
  <c r="L106" i="7"/>
  <c r="K106" i="7"/>
  <c r="J106" i="7"/>
  <c r="I106" i="7"/>
  <c r="H106" i="7"/>
  <c r="G106" i="7"/>
  <c r="F106" i="7"/>
  <c r="E106" i="7"/>
  <c r="D106" i="7"/>
  <c r="M105" i="7"/>
  <c r="L105" i="7"/>
  <c r="K105" i="7"/>
  <c r="J105" i="7"/>
  <c r="I105" i="7"/>
  <c r="H105" i="7"/>
  <c r="G105" i="7"/>
  <c r="F105" i="7"/>
  <c r="E105" i="7"/>
  <c r="D105" i="7"/>
  <c r="M104" i="7"/>
  <c r="L104" i="7"/>
  <c r="K104" i="7"/>
  <c r="J104" i="7"/>
  <c r="I104" i="7"/>
  <c r="H104" i="7"/>
  <c r="G104" i="7"/>
  <c r="F104" i="7"/>
  <c r="E104" i="7"/>
  <c r="D104" i="7"/>
  <c r="M103" i="7"/>
  <c r="L103" i="7"/>
  <c r="K103" i="7"/>
  <c r="J103" i="7"/>
  <c r="I103" i="7"/>
  <c r="H103" i="7"/>
  <c r="G103" i="7"/>
  <c r="F103" i="7"/>
  <c r="E103" i="7"/>
  <c r="D103" i="7"/>
  <c r="M102" i="7"/>
  <c r="L102" i="7"/>
  <c r="K102" i="7"/>
  <c r="J102" i="7"/>
  <c r="I102" i="7"/>
  <c r="H102" i="7"/>
  <c r="G102" i="7"/>
  <c r="F102" i="7"/>
  <c r="E102" i="7"/>
  <c r="D102" i="7"/>
  <c r="M101" i="7"/>
  <c r="L101" i="7"/>
  <c r="K101" i="7"/>
  <c r="J101" i="7"/>
  <c r="I101" i="7"/>
  <c r="H101" i="7"/>
  <c r="G101" i="7"/>
  <c r="F101" i="7"/>
  <c r="E101" i="7"/>
  <c r="D101" i="7"/>
  <c r="M100" i="7"/>
  <c r="L100" i="7"/>
  <c r="K100" i="7"/>
  <c r="J100" i="7"/>
  <c r="I100" i="7"/>
  <c r="H100" i="7"/>
  <c r="G100" i="7"/>
  <c r="F100" i="7"/>
  <c r="E100" i="7"/>
  <c r="D100" i="7"/>
  <c r="M99" i="7"/>
  <c r="L99" i="7"/>
  <c r="K99" i="7"/>
  <c r="J99" i="7"/>
  <c r="I99" i="7"/>
  <c r="H99" i="7"/>
  <c r="G99" i="7"/>
  <c r="F99" i="7"/>
  <c r="E99" i="7"/>
  <c r="D99" i="7"/>
  <c r="M98" i="7"/>
  <c r="L98" i="7"/>
  <c r="K98" i="7"/>
  <c r="J98" i="7"/>
  <c r="I98" i="7"/>
  <c r="H98" i="7"/>
  <c r="G98" i="7"/>
  <c r="F98" i="7"/>
  <c r="E98" i="7"/>
  <c r="D98" i="7"/>
  <c r="M97" i="7"/>
  <c r="L97" i="7"/>
  <c r="K97" i="7"/>
  <c r="J97" i="7"/>
  <c r="I97" i="7"/>
  <c r="H97" i="7"/>
  <c r="G97" i="7"/>
  <c r="F97" i="7"/>
  <c r="E97" i="7"/>
  <c r="D97" i="7"/>
  <c r="M96" i="7"/>
  <c r="L96" i="7"/>
  <c r="K96" i="7"/>
  <c r="J96" i="7"/>
  <c r="I96" i="7"/>
  <c r="H96" i="7"/>
  <c r="G96" i="7"/>
  <c r="F96" i="7"/>
  <c r="E96" i="7"/>
  <c r="D96" i="7"/>
  <c r="M95" i="7"/>
  <c r="L95" i="7"/>
  <c r="K95" i="7"/>
  <c r="J95" i="7"/>
  <c r="I95" i="7"/>
  <c r="H95" i="7"/>
  <c r="G95" i="7"/>
  <c r="F95" i="7"/>
  <c r="E95" i="7"/>
  <c r="D95" i="7"/>
  <c r="M94" i="7"/>
  <c r="L94" i="7"/>
  <c r="K94" i="7"/>
  <c r="J94" i="7"/>
  <c r="I94" i="7"/>
  <c r="H94" i="7"/>
  <c r="G94" i="7"/>
  <c r="F94" i="7"/>
  <c r="E94" i="7"/>
  <c r="D94" i="7"/>
  <c r="M93" i="7"/>
  <c r="L93" i="7"/>
  <c r="K93" i="7"/>
  <c r="J93" i="7"/>
  <c r="I93" i="7"/>
  <c r="H93" i="7"/>
  <c r="G93" i="7"/>
  <c r="F93" i="7"/>
  <c r="E93" i="7"/>
  <c r="D93" i="7"/>
  <c r="M92" i="7"/>
  <c r="L92" i="7"/>
  <c r="K92" i="7"/>
  <c r="J92" i="7"/>
  <c r="I92" i="7"/>
  <c r="H92" i="7"/>
  <c r="G92" i="7"/>
  <c r="F92" i="7"/>
  <c r="E92" i="7"/>
  <c r="D92" i="7"/>
  <c r="M91" i="7"/>
  <c r="L91" i="7"/>
  <c r="K91" i="7"/>
  <c r="J91" i="7"/>
  <c r="I91" i="7"/>
  <c r="H91" i="7"/>
  <c r="G91" i="7"/>
  <c r="F91" i="7"/>
  <c r="E91" i="7"/>
  <c r="D91" i="7"/>
  <c r="M90" i="7"/>
  <c r="L90" i="7"/>
  <c r="K90" i="7"/>
  <c r="J90" i="7"/>
  <c r="I90" i="7"/>
  <c r="H90" i="7"/>
  <c r="G90" i="7"/>
  <c r="F90" i="7"/>
  <c r="E90" i="7"/>
  <c r="D90" i="7"/>
  <c r="M89" i="7"/>
  <c r="L89" i="7"/>
  <c r="K89" i="7"/>
  <c r="J89" i="7"/>
  <c r="I89" i="7"/>
  <c r="H89" i="7"/>
  <c r="G89" i="7"/>
  <c r="F89" i="7"/>
  <c r="E89" i="7"/>
  <c r="D89" i="7"/>
  <c r="M88" i="7"/>
  <c r="L88" i="7"/>
  <c r="K88" i="7"/>
  <c r="J88" i="7"/>
  <c r="I88" i="7"/>
  <c r="H88" i="7"/>
  <c r="G88" i="7"/>
  <c r="F88" i="7"/>
  <c r="E88" i="7"/>
  <c r="D88" i="7"/>
  <c r="M87" i="7"/>
  <c r="L87" i="7"/>
  <c r="K87" i="7"/>
  <c r="J87" i="7"/>
  <c r="I87" i="7"/>
  <c r="H87" i="7"/>
  <c r="G87" i="7"/>
  <c r="F87" i="7"/>
  <c r="E87" i="7"/>
  <c r="D87" i="7"/>
  <c r="M86" i="7"/>
  <c r="L86" i="7"/>
  <c r="K86" i="7"/>
  <c r="J86" i="7"/>
  <c r="I86" i="7"/>
  <c r="H86" i="7"/>
  <c r="G86" i="7"/>
  <c r="F86" i="7"/>
  <c r="E86" i="7"/>
  <c r="D86" i="7"/>
  <c r="M85" i="7"/>
  <c r="L85" i="7"/>
  <c r="K85" i="7"/>
  <c r="J85" i="7"/>
  <c r="I85" i="7"/>
  <c r="H85" i="7"/>
  <c r="G85" i="7"/>
  <c r="F85" i="7"/>
  <c r="E85" i="7"/>
  <c r="D85" i="7"/>
  <c r="M84" i="7"/>
  <c r="L84" i="7"/>
  <c r="K84" i="7"/>
  <c r="J84" i="7"/>
  <c r="I84" i="7"/>
  <c r="H84" i="7"/>
  <c r="G84" i="7"/>
  <c r="F84" i="7"/>
  <c r="E84" i="7"/>
  <c r="D84" i="7"/>
  <c r="M83" i="7"/>
  <c r="L83" i="7"/>
  <c r="K83" i="7"/>
  <c r="J83" i="7"/>
  <c r="I83" i="7"/>
  <c r="H83" i="7"/>
  <c r="G83" i="7"/>
  <c r="F83" i="7"/>
  <c r="E83" i="7"/>
  <c r="D83" i="7"/>
  <c r="M82" i="7"/>
  <c r="L82" i="7"/>
  <c r="K82" i="7"/>
  <c r="J82" i="7"/>
  <c r="I82" i="7"/>
  <c r="H82" i="7"/>
  <c r="G82" i="7"/>
  <c r="F82" i="7"/>
  <c r="E82" i="7"/>
  <c r="D82" i="7"/>
  <c r="M81" i="7"/>
  <c r="L81" i="7"/>
  <c r="K81" i="7"/>
  <c r="J81" i="7"/>
  <c r="I81" i="7"/>
  <c r="H81" i="7"/>
  <c r="G81" i="7"/>
  <c r="F81" i="7"/>
  <c r="E81" i="7"/>
  <c r="D81" i="7"/>
  <c r="M80" i="7"/>
  <c r="L80" i="7"/>
  <c r="K80" i="7"/>
  <c r="J80" i="7"/>
  <c r="I80" i="7"/>
  <c r="H80" i="7"/>
  <c r="G80" i="7"/>
  <c r="F80" i="7"/>
  <c r="E80" i="7"/>
  <c r="D80" i="7"/>
  <c r="M79" i="7"/>
  <c r="L79" i="7"/>
  <c r="K79" i="7"/>
  <c r="J79" i="7"/>
  <c r="I79" i="7"/>
  <c r="H79" i="7"/>
  <c r="G79" i="7"/>
  <c r="F79" i="7"/>
  <c r="E79" i="7"/>
  <c r="D79" i="7"/>
  <c r="M78" i="7"/>
  <c r="L78" i="7"/>
  <c r="K78" i="7"/>
  <c r="J78" i="7"/>
  <c r="I78" i="7"/>
  <c r="H78" i="7"/>
  <c r="G78" i="7"/>
  <c r="F78" i="7"/>
  <c r="E78" i="7"/>
  <c r="D78" i="7"/>
  <c r="M77" i="7"/>
  <c r="L77" i="7"/>
  <c r="K77" i="7"/>
  <c r="J77" i="7"/>
  <c r="I77" i="7"/>
  <c r="H77" i="7"/>
  <c r="G77" i="7"/>
  <c r="F77" i="7"/>
  <c r="E77" i="7"/>
  <c r="D77" i="7"/>
  <c r="M76" i="7"/>
  <c r="L76" i="7"/>
  <c r="K76" i="7"/>
  <c r="J76" i="7"/>
  <c r="I76" i="7"/>
  <c r="H76" i="7"/>
  <c r="G76" i="7"/>
  <c r="F76" i="7"/>
  <c r="E76" i="7"/>
  <c r="D76" i="7"/>
  <c r="M75" i="7"/>
  <c r="L75" i="7"/>
  <c r="K75" i="7"/>
  <c r="J75" i="7"/>
  <c r="I75" i="7"/>
  <c r="H75" i="7"/>
  <c r="G75" i="7"/>
  <c r="F75" i="7"/>
  <c r="E75" i="7"/>
  <c r="D75" i="7"/>
  <c r="M74" i="7"/>
  <c r="L74" i="7"/>
  <c r="K74" i="7"/>
  <c r="J74" i="7"/>
  <c r="I74" i="7"/>
  <c r="H74" i="7"/>
  <c r="G74" i="7"/>
  <c r="F74" i="7"/>
  <c r="E74" i="7"/>
  <c r="D74" i="7"/>
  <c r="M73" i="7"/>
  <c r="L73" i="7"/>
  <c r="K73" i="7"/>
  <c r="J73" i="7"/>
  <c r="I73" i="7"/>
  <c r="H73" i="7"/>
  <c r="G73" i="7"/>
  <c r="F73" i="7"/>
  <c r="E73" i="7"/>
  <c r="D73" i="7"/>
  <c r="M72" i="7"/>
  <c r="L72" i="7"/>
  <c r="K72" i="7"/>
  <c r="J72" i="7"/>
  <c r="I72" i="7"/>
  <c r="H72" i="7"/>
  <c r="G72" i="7"/>
  <c r="F72" i="7"/>
  <c r="E72" i="7"/>
  <c r="D72" i="7"/>
  <c r="M71" i="7"/>
  <c r="L71" i="7"/>
  <c r="K71" i="7"/>
  <c r="J71" i="7"/>
  <c r="I71" i="7"/>
  <c r="H71" i="7"/>
  <c r="G71" i="7"/>
  <c r="F71" i="7"/>
  <c r="E71" i="7"/>
  <c r="D71" i="7"/>
  <c r="M70" i="7"/>
  <c r="L70" i="7"/>
  <c r="K70" i="7"/>
  <c r="J70" i="7"/>
  <c r="I70" i="7"/>
  <c r="H70" i="7"/>
  <c r="G70" i="7"/>
  <c r="F70" i="7"/>
  <c r="E70" i="7"/>
  <c r="D70" i="7"/>
  <c r="M69" i="7"/>
  <c r="L69" i="7"/>
  <c r="K69" i="7"/>
  <c r="J69" i="7"/>
  <c r="I69" i="7"/>
  <c r="H69" i="7"/>
  <c r="G69" i="7"/>
  <c r="F69" i="7"/>
  <c r="E69" i="7"/>
  <c r="D69" i="7"/>
  <c r="M68" i="7"/>
  <c r="L68" i="7"/>
  <c r="K68" i="7"/>
  <c r="J68" i="7"/>
  <c r="I68" i="7"/>
  <c r="H68" i="7"/>
  <c r="G68" i="7"/>
  <c r="F68" i="7"/>
  <c r="E68" i="7"/>
  <c r="D68" i="7"/>
  <c r="M67" i="7"/>
  <c r="L67" i="7"/>
  <c r="K67" i="7"/>
  <c r="J67" i="7"/>
  <c r="I67" i="7"/>
  <c r="H67" i="7"/>
  <c r="G67" i="7"/>
  <c r="F67" i="7"/>
  <c r="E67" i="7"/>
  <c r="D67" i="7"/>
  <c r="M66" i="7"/>
  <c r="L66" i="7"/>
  <c r="K66" i="7"/>
  <c r="J66" i="7"/>
  <c r="I66" i="7"/>
  <c r="H66" i="7"/>
  <c r="G66" i="7"/>
  <c r="F66" i="7"/>
  <c r="E66" i="7"/>
  <c r="D66" i="7"/>
  <c r="M65" i="7"/>
  <c r="L65" i="7"/>
  <c r="K65" i="7"/>
  <c r="J65" i="7"/>
  <c r="I65" i="7"/>
  <c r="H65" i="7"/>
  <c r="G65" i="7"/>
  <c r="F65" i="7"/>
  <c r="E65" i="7"/>
  <c r="D65" i="7"/>
  <c r="M64" i="7"/>
  <c r="L64" i="7"/>
  <c r="K64" i="7"/>
  <c r="J64" i="7"/>
  <c r="I64" i="7"/>
  <c r="H64" i="7"/>
  <c r="G64" i="7"/>
  <c r="F64" i="7"/>
  <c r="E64" i="7"/>
  <c r="D64" i="7"/>
  <c r="M63" i="7"/>
  <c r="L63" i="7"/>
  <c r="K63" i="7"/>
  <c r="J63" i="7"/>
  <c r="I63" i="7"/>
  <c r="H63" i="7"/>
  <c r="G63" i="7"/>
  <c r="F63" i="7"/>
  <c r="E63" i="7"/>
  <c r="D63" i="7"/>
  <c r="M62" i="7"/>
  <c r="L62" i="7"/>
  <c r="K62" i="7"/>
  <c r="J62" i="7"/>
  <c r="I62" i="7"/>
  <c r="H62" i="7"/>
  <c r="G62" i="7"/>
  <c r="F62" i="7"/>
  <c r="E62" i="7"/>
  <c r="D62" i="7"/>
  <c r="M61" i="7"/>
  <c r="L61" i="7"/>
  <c r="K61" i="7"/>
  <c r="J61" i="7"/>
  <c r="I61" i="7"/>
  <c r="H61" i="7"/>
  <c r="G61" i="7"/>
  <c r="F61" i="7"/>
  <c r="E61" i="7"/>
  <c r="D61" i="7"/>
  <c r="M60" i="7"/>
  <c r="L60" i="7"/>
  <c r="K60" i="7"/>
  <c r="J60" i="7"/>
  <c r="I60" i="7"/>
  <c r="H60" i="7"/>
  <c r="G60" i="7"/>
  <c r="F60" i="7"/>
  <c r="E60" i="7"/>
  <c r="D60" i="7"/>
  <c r="M59" i="7"/>
  <c r="L59" i="7"/>
  <c r="K59" i="7"/>
  <c r="J59" i="7"/>
  <c r="I59" i="7"/>
  <c r="H59" i="7"/>
  <c r="G59" i="7"/>
  <c r="F59" i="7"/>
  <c r="E59" i="7"/>
  <c r="D59" i="7"/>
  <c r="M58" i="7"/>
  <c r="L58" i="7"/>
  <c r="K58" i="7"/>
  <c r="J58" i="7"/>
  <c r="I58" i="7"/>
  <c r="H58" i="7"/>
  <c r="G58" i="7"/>
  <c r="F58" i="7"/>
  <c r="E58" i="7"/>
  <c r="D58" i="7"/>
  <c r="M57" i="7"/>
  <c r="L57" i="7"/>
  <c r="K57" i="7"/>
  <c r="J57" i="7"/>
  <c r="I57" i="7"/>
  <c r="H57" i="7"/>
  <c r="G57" i="7"/>
  <c r="F57" i="7"/>
  <c r="E57" i="7"/>
  <c r="D57" i="7"/>
  <c r="M56" i="7"/>
  <c r="L56" i="7"/>
  <c r="K56" i="7"/>
  <c r="J56" i="7"/>
  <c r="I56" i="7"/>
  <c r="H56" i="7"/>
  <c r="G56" i="7"/>
  <c r="F56" i="7"/>
  <c r="E56" i="7"/>
  <c r="D56" i="7"/>
  <c r="M55" i="7"/>
  <c r="L55" i="7"/>
  <c r="K55" i="7"/>
  <c r="J55" i="7"/>
  <c r="I55" i="7"/>
  <c r="H55" i="7"/>
  <c r="G55" i="7"/>
  <c r="F55" i="7"/>
  <c r="E55" i="7"/>
  <c r="D55" i="7"/>
  <c r="M54" i="7"/>
  <c r="L54" i="7"/>
  <c r="K54" i="7"/>
  <c r="J54" i="7"/>
  <c r="I54" i="7"/>
  <c r="H54" i="7"/>
  <c r="G54" i="7"/>
  <c r="F54" i="7"/>
  <c r="E54" i="7"/>
  <c r="D54" i="7"/>
  <c r="M53" i="7"/>
  <c r="L53" i="7"/>
  <c r="K53" i="7"/>
  <c r="J53" i="7"/>
  <c r="I53" i="7"/>
  <c r="H53" i="7"/>
  <c r="G53" i="7"/>
  <c r="F53" i="7"/>
  <c r="E53" i="7"/>
  <c r="D53" i="7"/>
  <c r="M52" i="7"/>
  <c r="L52" i="7"/>
  <c r="K52" i="7"/>
  <c r="J52" i="7"/>
  <c r="I52" i="7"/>
  <c r="H52" i="7"/>
  <c r="G52" i="7"/>
  <c r="F52" i="7"/>
  <c r="E52" i="7"/>
  <c r="D52" i="7"/>
  <c r="M51" i="7"/>
  <c r="L51" i="7"/>
  <c r="K51" i="7"/>
  <c r="J51" i="7"/>
  <c r="I51" i="7"/>
  <c r="H51" i="7"/>
  <c r="G51" i="7"/>
  <c r="F51" i="7"/>
  <c r="E51" i="7"/>
  <c r="D51" i="7"/>
  <c r="M50" i="7"/>
  <c r="L50" i="7"/>
  <c r="K50" i="7"/>
  <c r="J50" i="7"/>
  <c r="I50" i="7"/>
  <c r="H50" i="7"/>
  <c r="G50" i="7"/>
  <c r="F50" i="7"/>
  <c r="E50" i="7"/>
  <c r="D50" i="7"/>
  <c r="M49" i="7"/>
  <c r="L49" i="7"/>
  <c r="K49" i="7"/>
  <c r="J49" i="7"/>
  <c r="I49" i="7"/>
  <c r="H49" i="7"/>
  <c r="G49" i="7"/>
  <c r="F49" i="7"/>
  <c r="E49" i="7"/>
  <c r="D49" i="7"/>
  <c r="M48" i="7"/>
  <c r="L48" i="7"/>
  <c r="K48" i="7"/>
  <c r="J48" i="7"/>
  <c r="I48" i="7"/>
  <c r="H48" i="7"/>
  <c r="G48" i="7"/>
  <c r="F48" i="7"/>
  <c r="E48" i="7"/>
  <c r="D48" i="7"/>
  <c r="M47" i="7"/>
  <c r="L47" i="7"/>
  <c r="K47" i="7"/>
  <c r="J47" i="7"/>
  <c r="I47" i="7"/>
  <c r="H47" i="7"/>
  <c r="G47" i="7"/>
  <c r="F47" i="7"/>
  <c r="E47" i="7"/>
  <c r="D47" i="7"/>
  <c r="M46" i="7"/>
  <c r="L46" i="7"/>
  <c r="K46" i="7"/>
  <c r="J46" i="7"/>
  <c r="I46" i="7"/>
  <c r="H46" i="7"/>
  <c r="G46" i="7"/>
  <c r="F46" i="7"/>
  <c r="E46" i="7"/>
  <c r="D46" i="7"/>
  <c r="M45" i="7"/>
  <c r="L45" i="7"/>
  <c r="K45" i="7"/>
  <c r="J45" i="7"/>
  <c r="I45" i="7"/>
  <c r="H45" i="7"/>
  <c r="G45" i="7"/>
  <c r="F45" i="7"/>
  <c r="E45" i="7"/>
  <c r="D45" i="7"/>
  <c r="M44" i="7"/>
  <c r="L44" i="7"/>
  <c r="K44" i="7"/>
  <c r="J44" i="7"/>
  <c r="I44" i="7"/>
  <c r="H44" i="7"/>
  <c r="G44" i="7"/>
  <c r="F44" i="7"/>
  <c r="E44" i="7"/>
  <c r="D44" i="7"/>
  <c r="M43" i="7"/>
  <c r="L43" i="7"/>
  <c r="K43" i="7"/>
  <c r="J43" i="7"/>
  <c r="I43" i="7"/>
  <c r="H43" i="7"/>
  <c r="G43" i="7"/>
  <c r="F43" i="7"/>
  <c r="E43" i="7"/>
  <c r="D43" i="7"/>
  <c r="M42" i="7"/>
  <c r="L42" i="7"/>
  <c r="K42" i="7"/>
  <c r="J42" i="7"/>
  <c r="I42" i="7"/>
  <c r="H42" i="7"/>
  <c r="G42" i="7"/>
  <c r="F42" i="7"/>
  <c r="E42" i="7"/>
  <c r="D42" i="7"/>
  <c r="M41" i="7"/>
  <c r="L41" i="7"/>
  <c r="K41" i="7"/>
  <c r="J41" i="7"/>
  <c r="I41" i="7"/>
  <c r="H41" i="7"/>
  <c r="G41" i="7"/>
  <c r="F41" i="7"/>
  <c r="E41" i="7"/>
  <c r="D41" i="7"/>
  <c r="M40" i="7"/>
  <c r="L40" i="7"/>
  <c r="K40" i="7"/>
  <c r="J40" i="7"/>
  <c r="I40" i="7"/>
  <c r="H40" i="7"/>
  <c r="G40" i="7"/>
  <c r="F40" i="7"/>
  <c r="E40" i="7"/>
  <c r="D40" i="7"/>
  <c r="M39" i="7"/>
  <c r="L39" i="7"/>
  <c r="K39" i="7"/>
  <c r="J39" i="7"/>
  <c r="I39" i="7"/>
  <c r="H39" i="7"/>
  <c r="G39" i="7"/>
  <c r="F39" i="7"/>
  <c r="E39" i="7"/>
  <c r="D39" i="7"/>
  <c r="M38" i="7"/>
  <c r="L38" i="7"/>
  <c r="K38" i="7"/>
  <c r="J38" i="7"/>
  <c r="I38" i="7"/>
  <c r="H38" i="7"/>
  <c r="G38" i="7"/>
  <c r="F38" i="7"/>
  <c r="E38" i="7"/>
  <c r="D38" i="7"/>
  <c r="M37" i="7"/>
  <c r="L37" i="7"/>
  <c r="K37" i="7"/>
  <c r="J37" i="7"/>
  <c r="I37" i="7"/>
  <c r="H37" i="7"/>
  <c r="G37" i="7"/>
  <c r="F37" i="7"/>
  <c r="E37" i="7"/>
  <c r="D37" i="7"/>
  <c r="M36" i="7"/>
  <c r="L36" i="7"/>
  <c r="K36" i="7"/>
  <c r="J36" i="7"/>
  <c r="I36" i="7"/>
  <c r="H36" i="7"/>
  <c r="G36" i="7"/>
  <c r="F36" i="7"/>
  <c r="E36" i="7"/>
  <c r="D36" i="7"/>
  <c r="M35" i="7"/>
  <c r="L35" i="7"/>
  <c r="K35" i="7"/>
  <c r="J35" i="7"/>
  <c r="I35" i="7"/>
  <c r="H35" i="7"/>
  <c r="G35" i="7"/>
  <c r="F35" i="7"/>
  <c r="E35" i="7"/>
  <c r="D35" i="7"/>
  <c r="M34" i="7"/>
  <c r="L34" i="7"/>
  <c r="K34" i="7"/>
  <c r="J34" i="7"/>
  <c r="I34" i="7"/>
  <c r="H34" i="7"/>
  <c r="G34" i="7"/>
  <c r="F34" i="7"/>
  <c r="E34" i="7"/>
  <c r="D34" i="7"/>
  <c r="M33" i="7"/>
  <c r="L33" i="7"/>
  <c r="K33" i="7"/>
  <c r="J33" i="7"/>
  <c r="I33" i="7"/>
  <c r="H33" i="7"/>
  <c r="G33" i="7"/>
  <c r="F33" i="7"/>
  <c r="E33" i="7"/>
  <c r="D33" i="7"/>
  <c r="M32" i="7"/>
  <c r="L32" i="7"/>
  <c r="K32" i="7"/>
  <c r="J32" i="7"/>
  <c r="I32" i="7"/>
  <c r="H32" i="7"/>
  <c r="G32" i="7"/>
  <c r="F32" i="7"/>
  <c r="E32" i="7"/>
  <c r="D32" i="7"/>
  <c r="M31" i="7"/>
  <c r="L31" i="7"/>
  <c r="K31" i="7"/>
  <c r="J31" i="7"/>
  <c r="I31" i="7"/>
  <c r="H31" i="7"/>
  <c r="G31" i="7"/>
  <c r="F31" i="7"/>
  <c r="E31" i="7"/>
  <c r="D31" i="7"/>
  <c r="M30" i="7"/>
  <c r="L30" i="7"/>
  <c r="K30" i="7"/>
  <c r="J30" i="7"/>
  <c r="I30" i="7"/>
  <c r="H30" i="7"/>
  <c r="G30" i="7"/>
  <c r="F30" i="7"/>
  <c r="E30" i="7"/>
  <c r="D30" i="7"/>
  <c r="M29" i="7"/>
  <c r="L29" i="7"/>
  <c r="K29" i="7"/>
  <c r="J29" i="7"/>
  <c r="I29" i="7"/>
  <c r="H29" i="7"/>
  <c r="G29" i="7"/>
  <c r="F29" i="7"/>
  <c r="E29" i="7"/>
  <c r="D29" i="7"/>
  <c r="M28" i="7"/>
  <c r="L28" i="7"/>
  <c r="K28" i="7"/>
  <c r="J28" i="7"/>
  <c r="I28" i="7"/>
  <c r="H28" i="7"/>
  <c r="G28" i="7"/>
  <c r="F28" i="7"/>
  <c r="E28" i="7"/>
  <c r="D28" i="7"/>
  <c r="M27" i="7"/>
  <c r="L27" i="7"/>
  <c r="K27" i="7"/>
  <c r="J27" i="7"/>
  <c r="I27" i="7"/>
  <c r="H27" i="7"/>
  <c r="G27" i="7"/>
  <c r="F27" i="7"/>
  <c r="E27" i="7"/>
  <c r="D27" i="7"/>
  <c r="M26" i="7"/>
  <c r="L26" i="7"/>
  <c r="K26" i="7"/>
  <c r="J26" i="7"/>
  <c r="I26" i="7"/>
  <c r="H26" i="7"/>
  <c r="G26" i="7"/>
  <c r="F26" i="7"/>
  <c r="E26" i="7"/>
  <c r="D26" i="7"/>
  <c r="M25" i="7"/>
  <c r="L25" i="7"/>
  <c r="K25" i="7"/>
  <c r="J25" i="7"/>
  <c r="I25" i="7"/>
  <c r="H25" i="7"/>
  <c r="G25" i="7"/>
  <c r="F25" i="7"/>
  <c r="E25" i="7"/>
  <c r="D25" i="7"/>
  <c r="M24" i="7"/>
  <c r="L24" i="7"/>
  <c r="K24" i="7"/>
  <c r="J24" i="7"/>
  <c r="I24" i="7"/>
  <c r="H24" i="7"/>
  <c r="G24" i="7"/>
  <c r="F24" i="7"/>
  <c r="E24" i="7"/>
  <c r="D24" i="7"/>
  <c r="M23" i="7"/>
  <c r="L23" i="7"/>
  <c r="K23" i="7"/>
  <c r="J23" i="7"/>
  <c r="I23" i="7"/>
  <c r="H23" i="7"/>
  <c r="G23" i="7"/>
  <c r="F23" i="7"/>
  <c r="E23" i="7"/>
  <c r="D23" i="7"/>
  <c r="M22" i="7"/>
  <c r="L22" i="7"/>
  <c r="K22" i="7"/>
  <c r="J22" i="7"/>
  <c r="I22" i="7"/>
  <c r="H22" i="7"/>
  <c r="G22" i="7"/>
  <c r="F22" i="7"/>
  <c r="E22" i="7"/>
  <c r="D22" i="7"/>
  <c r="M21" i="7"/>
  <c r="L21" i="7"/>
  <c r="K21" i="7"/>
  <c r="J21" i="7"/>
  <c r="I21" i="7"/>
  <c r="H21" i="7"/>
  <c r="G21" i="7"/>
  <c r="F21" i="7"/>
  <c r="E21" i="7"/>
  <c r="D21" i="7"/>
  <c r="M20" i="7"/>
  <c r="L20" i="7"/>
  <c r="K20" i="7"/>
  <c r="J20" i="7"/>
  <c r="I20" i="7"/>
  <c r="H20" i="7"/>
  <c r="G20" i="7"/>
  <c r="F20" i="7"/>
  <c r="E20" i="7"/>
  <c r="D20" i="7"/>
  <c r="M19" i="7"/>
  <c r="L19" i="7"/>
  <c r="K19" i="7"/>
  <c r="J19" i="7"/>
  <c r="I19" i="7"/>
  <c r="H19" i="7"/>
  <c r="G19" i="7"/>
  <c r="F19" i="7"/>
  <c r="E19" i="7"/>
  <c r="D19" i="7"/>
  <c r="M18" i="7"/>
  <c r="L18" i="7"/>
  <c r="K18" i="7"/>
  <c r="J18" i="7"/>
  <c r="I18" i="7"/>
  <c r="H18" i="7"/>
  <c r="G18" i="7"/>
  <c r="F18" i="7"/>
  <c r="E18" i="7"/>
  <c r="D18" i="7"/>
  <c r="M17" i="7"/>
  <c r="L17" i="7"/>
  <c r="K17" i="7"/>
  <c r="J17" i="7"/>
  <c r="I17" i="7"/>
  <c r="H17" i="7"/>
  <c r="G17" i="7"/>
  <c r="F17" i="7"/>
  <c r="E17" i="7"/>
  <c r="D17" i="7"/>
  <c r="M16" i="7"/>
  <c r="L16" i="7"/>
  <c r="K16" i="7"/>
  <c r="J16" i="7"/>
  <c r="I16" i="7"/>
  <c r="H16" i="7"/>
  <c r="G16" i="7"/>
  <c r="F16" i="7"/>
  <c r="E16" i="7"/>
  <c r="D16" i="7"/>
  <c r="M15" i="7"/>
  <c r="L15" i="7"/>
  <c r="K15" i="7"/>
  <c r="J15" i="7"/>
  <c r="I15" i="7"/>
  <c r="H15" i="7"/>
  <c r="G15" i="7"/>
  <c r="F15" i="7"/>
  <c r="E15" i="7"/>
  <c r="D15" i="7"/>
  <c r="M14" i="7"/>
  <c r="L14" i="7"/>
  <c r="K14" i="7"/>
  <c r="J14" i="7"/>
  <c r="I14" i="7"/>
  <c r="H14" i="7"/>
  <c r="G14" i="7"/>
  <c r="F14" i="7"/>
  <c r="E14" i="7"/>
  <c r="D14" i="7"/>
  <c r="M13" i="7"/>
  <c r="L13" i="7"/>
  <c r="K13" i="7"/>
  <c r="J13" i="7"/>
  <c r="I13" i="7"/>
  <c r="H13" i="7"/>
  <c r="G13" i="7"/>
  <c r="F13" i="7"/>
  <c r="E13" i="7"/>
  <c r="D13" i="7"/>
  <c r="M12" i="7"/>
  <c r="L12" i="7"/>
  <c r="K12" i="7"/>
  <c r="J12" i="7"/>
  <c r="I12" i="7"/>
  <c r="H12" i="7"/>
  <c r="G12" i="7"/>
  <c r="F12" i="7"/>
  <c r="E12" i="7"/>
  <c r="D12" i="7"/>
  <c r="M11" i="7"/>
  <c r="L11" i="7"/>
  <c r="K11" i="7"/>
  <c r="J11" i="7"/>
  <c r="I11" i="7"/>
  <c r="H11" i="7"/>
  <c r="G11" i="7"/>
  <c r="F11" i="7"/>
  <c r="E11" i="7"/>
  <c r="D11" i="7"/>
  <c r="M10" i="7"/>
  <c r="L10" i="7"/>
  <c r="K10" i="7"/>
  <c r="J10" i="7"/>
  <c r="I10" i="7"/>
  <c r="H10" i="7"/>
  <c r="G10" i="7"/>
  <c r="F10" i="7"/>
  <c r="E10" i="7"/>
  <c r="D10" i="7"/>
  <c r="M9" i="7"/>
  <c r="L9" i="7"/>
  <c r="K9" i="7"/>
  <c r="J9" i="7"/>
  <c r="I9" i="7"/>
  <c r="H9" i="7"/>
  <c r="G9" i="7"/>
  <c r="F9" i="7"/>
  <c r="E9" i="7"/>
  <c r="D9" i="7"/>
  <c r="M8" i="7"/>
  <c r="L8" i="7"/>
  <c r="K8" i="7"/>
  <c r="J8" i="7"/>
  <c r="I8" i="7"/>
  <c r="H8" i="7"/>
  <c r="G8" i="7"/>
  <c r="F8" i="7"/>
  <c r="E8" i="7"/>
  <c r="D8" i="7"/>
  <c r="M7" i="7"/>
  <c r="L7" i="7"/>
  <c r="K7" i="7"/>
  <c r="J7" i="7"/>
  <c r="I7" i="7"/>
  <c r="H7" i="7"/>
  <c r="G7" i="7"/>
  <c r="F7" i="7"/>
  <c r="E7" i="7"/>
  <c r="D7" i="7"/>
  <c r="M6" i="7"/>
  <c r="L6" i="7"/>
  <c r="K6" i="7"/>
  <c r="J6" i="7"/>
  <c r="I6" i="7"/>
  <c r="H6" i="7"/>
  <c r="G6" i="7"/>
  <c r="F6" i="7"/>
  <c r="E6" i="7"/>
  <c r="D6" i="7"/>
  <c r="M5" i="7"/>
  <c r="L5" i="7"/>
  <c r="K5" i="7"/>
  <c r="J5" i="7"/>
  <c r="I5" i="7"/>
  <c r="H5" i="7"/>
  <c r="G5" i="7"/>
  <c r="F5" i="7"/>
  <c r="E5" i="7"/>
  <c r="D5" i="7"/>
  <c r="M4" i="7"/>
  <c r="L4" i="7"/>
  <c r="K4" i="7"/>
  <c r="J4" i="7"/>
  <c r="I4" i="7"/>
  <c r="H4" i="7"/>
  <c r="G4" i="7"/>
  <c r="F4" i="7"/>
  <c r="E4" i="7"/>
  <c r="D4" i="7"/>
  <c r="M3" i="7"/>
  <c r="L3" i="7"/>
  <c r="K3" i="7"/>
  <c r="J3" i="7"/>
  <c r="I3" i="7"/>
  <c r="H3" i="7"/>
  <c r="G3" i="7"/>
  <c r="F3" i="7"/>
  <c r="E3" i="7"/>
  <c r="D3" i="7"/>
  <c r="M2" i="7"/>
  <c r="L2" i="7"/>
  <c r="K2" i="7"/>
  <c r="J2" i="7"/>
  <c r="I2" i="7"/>
  <c r="H2" i="7"/>
  <c r="G2" i="7"/>
  <c r="F2" i="7"/>
  <c r="E2" i="7"/>
  <c r="D2" i="7"/>
  <c r="AA216" i="6"/>
  <c r="Z216" i="6"/>
  <c r="Y216" i="6"/>
  <c r="X216" i="6"/>
  <c r="W216" i="6"/>
  <c r="V216" i="6"/>
  <c r="U216" i="6"/>
  <c r="T216" i="6"/>
  <c r="S216" i="6"/>
  <c r="R216" i="6"/>
  <c r="S214" i="6"/>
  <c r="T214" i="6"/>
  <c r="U214" i="6"/>
  <c r="V214" i="6"/>
  <c r="W214" i="6"/>
  <c r="X214" i="6"/>
  <c r="Y214" i="6"/>
  <c r="Z214" i="6"/>
  <c r="AA214" i="6"/>
  <c r="R214" i="6"/>
  <c r="B217" i="6"/>
  <c r="AA217" i="6" s="1"/>
  <c r="B218" i="6"/>
  <c r="AA218" i="6" s="1"/>
  <c r="B219" i="6"/>
  <c r="AA219" i="6" s="1"/>
  <c r="D75" i="6"/>
  <c r="E75" i="6"/>
  <c r="F75" i="6"/>
  <c r="G75" i="6"/>
  <c r="H75" i="6"/>
  <c r="I75" i="6"/>
  <c r="J75" i="6"/>
  <c r="K75" i="6"/>
  <c r="L75" i="6"/>
  <c r="M75" i="6"/>
  <c r="D207" i="6"/>
  <c r="E207" i="6"/>
  <c r="F207" i="6"/>
  <c r="G207" i="6"/>
  <c r="H207" i="6"/>
  <c r="I207" i="6"/>
  <c r="J207" i="6"/>
  <c r="K207" i="6"/>
  <c r="L207" i="6"/>
  <c r="M207" i="6"/>
  <c r="D42" i="6"/>
  <c r="E42" i="6"/>
  <c r="F42" i="6"/>
  <c r="G42" i="6"/>
  <c r="H42" i="6"/>
  <c r="I42" i="6"/>
  <c r="J42" i="6"/>
  <c r="K42" i="6"/>
  <c r="L42" i="6"/>
  <c r="M42" i="6"/>
  <c r="D28" i="6"/>
  <c r="E28" i="6"/>
  <c r="F28" i="6"/>
  <c r="G28" i="6"/>
  <c r="H28" i="6"/>
  <c r="I28" i="6"/>
  <c r="J28" i="6"/>
  <c r="K28" i="6"/>
  <c r="L28" i="6"/>
  <c r="M28" i="6"/>
  <c r="D198" i="6"/>
  <c r="E198" i="6"/>
  <c r="F198" i="6"/>
  <c r="G198" i="6"/>
  <c r="H198" i="6"/>
  <c r="I198" i="6"/>
  <c r="J198" i="6"/>
  <c r="K198" i="6"/>
  <c r="L198" i="6"/>
  <c r="M198" i="6"/>
  <c r="D76" i="6"/>
  <c r="E76" i="6"/>
  <c r="F76" i="6"/>
  <c r="G76" i="6"/>
  <c r="H76" i="6"/>
  <c r="I76" i="6"/>
  <c r="J76" i="6"/>
  <c r="K76" i="6"/>
  <c r="L76" i="6"/>
  <c r="M76" i="6"/>
  <c r="D34" i="6"/>
  <c r="E34" i="6"/>
  <c r="F34" i="6"/>
  <c r="G34" i="6"/>
  <c r="H34" i="6"/>
  <c r="I34" i="6"/>
  <c r="J34" i="6"/>
  <c r="K34" i="6"/>
  <c r="L34" i="6"/>
  <c r="M34" i="6"/>
  <c r="D26" i="6"/>
  <c r="E26" i="6"/>
  <c r="F26" i="6"/>
  <c r="G26" i="6"/>
  <c r="H26" i="6"/>
  <c r="I26" i="6"/>
  <c r="J26" i="6"/>
  <c r="K26" i="6"/>
  <c r="L26" i="6"/>
  <c r="M26" i="6"/>
  <c r="D190" i="6"/>
  <c r="E190" i="6"/>
  <c r="F190" i="6"/>
  <c r="G190" i="6"/>
  <c r="H190" i="6"/>
  <c r="I190" i="6"/>
  <c r="J190" i="6"/>
  <c r="K190" i="6"/>
  <c r="L190" i="6"/>
  <c r="M190" i="6"/>
  <c r="D102" i="6"/>
  <c r="E102" i="6"/>
  <c r="F102" i="6"/>
  <c r="G102" i="6"/>
  <c r="H102" i="6"/>
  <c r="I102" i="6"/>
  <c r="J102" i="6"/>
  <c r="K102" i="6"/>
  <c r="L102" i="6"/>
  <c r="M102" i="6"/>
  <c r="D197" i="6"/>
  <c r="E197" i="6"/>
  <c r="F197" i="6"/>
  <c r="G197" i="6"/>
  <c r="H197" i="6"/>
  <c r="I197" i="6"/>
  <c r="J197" i="6"/>
  <c r="K197" i="6"/>
  <c r="L197" i="6"/>
  <c r="M197" i="6"/>
  <c r="D119" i="6"/>
  <c r="E119" i="6"/>
  <c r="F119" i="6"/>
  <c r="G119" i="6"/>
  <c r="H119" i="6"/>
  <c r="I119" i="6"/>
  <c r="J119" i="6"/>
  <c r="K119" i="6"/>
  <c r="L119" i="6"/>
  <c r="M119" i="6"/>
  <c r="D23" i="6"/>
  <c r="E23" i="6"/>
  <c r="F23" i="6"/>
  <c r="G23" i="6"/>
  <c r="H23" i="6"/>
  <c r="I23" i="6"/>
  <c r="J23" i="6"/>
  <c r="K23" i="6"/>
  <c r="L23" i="6"/>
  <c r="M23" i="6"/>
  <c r="D66" i="6"/>
  <c r="E66" i="6"/>
  <c r="F66" i="6"/>
  <c r="G66" i="6"/>
  <c r="H66" i="6"/>
  <c r="I66" i="6"/>
  <c r="J66" i="6"/>
  <c r="K66" i="6"/>
  <c r="L66" i="6"/>
  <c r="M66" i="6"/>
  <c r="D174" i="6"/>
  <c r="E174" i="6"/>
  <c r="F174" i="6"/>
  <c r="G174" i="6"/>
  <c r="H174" i="6"/>
  <c r="I174" i="6"/>
  <c r="J174" i="6"/>
  <c r="K174" i="6"/>
  <c r="L174" i="6"/>
  <c r="M174" i="6"/>
  <c r="D211" i="6"/>
  <c r="E211" i="6"/>
  <c r="F211" i="6"/>
  <c r="G211" i="6"/>
  <c r="H211" i="6"/>
  <c r="I211" i="6"/>
  <c r="J211" i="6"/>
  <c r="K211" i="6"/>
  <c r="L211" i="6"/>
  <c r="M211" i="6"/>
  <c r="D116" i="6"/>
  <c r="E116" i="6"/>
  <c r="F116" i="6"/>
  <c r="G116" i="6"/>
  <c r="H116" i="6"/>
  <c r="I116" i="6"/>
  <c r="J116" i="6"/>
  <c r="K116" i="6"/>
  <c r="L116" i="6"/>
  <c r="M116" i="6"/>
  <c r="D106" i="6"/>
  <c r="E106" i="6"/>
  <c r="F106" i="6"/>
  <c r="G106" i="6"/>
  <c r="H106" i="6"/>
  <c r="I106" i="6"/>
  <c r="J106" i="6"/>
  <c r="K106" i="6"/>
  <c r="L106" i="6"/>
  <c r="M106" i="6"/>
  <c r="D112" i="6"/>
  <c r="E112" i="6"/>
  <c r="F112" i="6"/>
  <c r="G112" i="6"/>
  <c r="H112" i="6"/>
  <c r="I112" i="6"/>
  <c r="J112" i="6"/>
  <c r="K112" i="6"/>
  <c r="L112" i="6"/>
  <c r="M112" i="6"/>
  <c r="D150" i="6"/>
  <c r="E150" i="6"/>
  <c r="F150" i="6"/>
  <c r="G150" i="6"/>
  <c r="H150" i="6"/>
  <c r="I150" i="6"/>
  <c r="J150" i="6"/>
  <c r="K150" i="6"/>
  <c r="L150" i="6"/>
  <c r="M150" i="6"/>
  <c r="D59" i="6"/>
  <c r="E59" i="6"/>
  <c r="F59" i="6"/>
  <c r="G59" i="6"/>
  <c r="H59" i="6"/>
  <c r="I59" i="6"/>
  <c r="J59" i="6"/>
  <c r="K59" i="6"/>
  <c r="L59" i="6"/>
  <c r="M59" i="6"/>
  <c r="D151" i="6"/>
  <c r="E151" i="6"/>
  <c r="F151" i="6"/>
  <c r="G151" i="6"/>
  <c r="H151" i="6"/>
  <c r="I151" i="6"/>
  <c r="J151" i="6"/>
  <c r="K151" i="6"/>
  <c r="L151" i="6"/>
  <c r="M151" i="6"/>
  <c r="D166" i="6"/>
  <c r="E166" i="6"/>
  <c r="F166" i="6"/>
  <c r="G166" i="6"/>
  <c r="H166" i="6"/>
  <c r="I166" i="6"/>
  <c r="J166" i="6"/>
  <c r="K166" i="6"/>
  <c r="L166" i="6"/>
  <c r="M166" i="6"/>
  <c r="D92" i="6"/>
  <c r="E92" i="6"/>
  <c r="F92" i="6"/>
  <c r="G92" i="6"/>
  <c r="H92" i="6"/>
  <c r="I92" i="6"/>
  <c r="J92" i="6"/>
  <c r="K92" i="6"/>
  <c r="L92" i="6"/>
  <c r="M92" i="6"/>
  <c r="D158" i="6"/>
  <c r="E158" i="6"/>
  <c r="F158" i="6"/>
  <c r="G158" i="6"/>
  <c r="H158" i="6"/>
  <c r="I158" i="6"/>
  <c r="J158" i="6"/>
  <c r="K158" i="6"/>
  <c r="L158" i="6"/>
  <c r="M158" i="6"/>
  <c r="D84" i="6"/>
  <c r="E84" i="6"/>
  <c r="F84" i="6"/>
  <c r="G84" i="6"/>
  <c r="H84" i="6"/>
  <c r="I84" i="6"/>
  <c r="J84" i="6"/>
  <c r="K84" i="6"/>
  <c r="L84" i="6"/>
  <c r="M84" i="6"/>
  <c r="D83" i="6"/>
  <c r="E83" i="6"/>
  <c r="F83" i="6"/>
  <c r="G83" i="6"/>
  <c r="H83" i="6"/>
  <c r="I83" i="6"/>
  <c r="J83" i="6"/>
  <c r="K83" i="6"/>
  <c r="L83" i="6"/>
  <c r="M83" i="6"/>
  <c r="D118" i="6"/>
  <c r="E118" i="6"/>
  <c r="F118" i="6"/>
  <c r="G118" i="6"/>
  <c r="H118" i="6"/>
  <c r="I118" i="6"/>
  <c r="J118" i="6"/>
  <c r="K118" i="6"/>
  <c r="L118" i="6"/>
  <c r="M118" i="6"/>
  <c r="D15" i="6"/>
  <c r="E15" i="6"/>
  <c r="F15" i="6"/>
  <c r="G15" i="6"/>
  <c r="H15" i="6"/>
  <c r="I15" i="6"/>
  <c r="J15" i="6"/>
  <c r="K15" i="6"/>
  <c r="L15" i="6"/>
  <c r="M15" i="6"/>
  <c r="D194" i="6"/>
  <c r="E194" i="6"/>
  <c r="F194" i="6"/>
  <c r="G194" i="6"/>
  <c r="H194" i="6"/>
  <c r="I194" i="6"/>
  <c r="J194" i="6"/>
  <c r="K194" i="6"/>
  <c r="L194" i="6"/>
  <c r="M194" i="6"/>
  <c r="D63" i="6"/>
  <c r="E63" i="6"/>
  <c r="F63" i="6"/>
  <c r="G63" i="6"/>
  <c r="H63" i="6"/>
  <c r="I63" i="6"/>
  <c r="J63" i="6"/>
  <c r="K63" i="6"/>
  <c r="L63" i="6"/>
  <c r="M63" i="6"/>
  <c r="D91" i="6"/>
  <c r="E91" i="6"/>
  <c r="F91" i="6"/>
  <c r="G91" i="6"/>
  <c r="H91" i="6"/>
  <c r="I91" i="6"/>
  <c r="J91" i="6"/>
  <c r="K91" i="6"/>
  <c r="L91" i="6"/>
  <c r="M91" i="6"/>
  <c r="D140" i="6"/>
  <c r="E140" i="6"/>
  <c r="F140" i="6"/>
  <c r="G140" i="6"/>
  <c r="H140" i="6"/>
  <c r="I140" i="6"/>
  <c r="J140" i="6"/>
  <c r="K140" i="6"/>
  <c r="L140" i="6"/>
  <c r="M140" i="6"/>
  <c r="D40" i="6"/>
  <c r="E40" i="6"/>
  <c r="F40" i="6"/>
  <c r="G40" i="6"/>
  <c r="H40" i="6"/>
  <c r="I40" i="6"/>
  <c r="J40" i="6"/>
  <c r="K40" i="6"/>
  <c r="L40" i="6"/>
  <c r="M40" i="6"/>
  <c r="D55" i="6"/>
  <c r="E55" i="6"/>
  <c r="F55" i="6"/>
  <c r="G55" i="6"/>
  <c r="H55" i="6"/>
  <c r="I55" i="6"/>
  <c r="J55" i="6"/>
  <c r="K55" i="6"/>
  <c r="L55" i="6"/>
  <c r="M55" i="6"/>
  <c r="D105" i="6"/>
  <c r="E105" i="6"/>
  <c r="F105" i="6"/>
  <c r="G105" i="6"/>
  <c r="H105" i="6"/>
  <c r="I105" i="6"/>
  <c r="J105" i="6"/>
  <c r="K105" i="6"/>
  <c r="L105" i="6"/>
  <c r="M105" i="6"/>
  <c r="D20" i="6"/>
  <c r="E20" i="6"/>
  <c r="F20" i="6"/>
  <c r="G20" i="6"/>
  <c r="H20" i="6"/>
  <c r="I20" i="6"/>
  <c r="J20" i="6"/>
  <c r="K20" i="6"/>
  <c r="L20" i="6"/>
  <c r="M20" i="6"/>
  <c r="D29" i="6"/>
  <c r="E29" i="6"/>
  <c r="F29" i="6"/>
  <c r="G29" i="6"/>
  <c r="H29" i="6"/>
  <c r="I29" i="6"/>
  <c r="J29" i="6"/>
  <c r="K29" i="6"/>
  <c r="L29" i="6"/>
  <c r="M29" i="6"/>
  <c r="D71" i="6"/>
  <c r="E71" i="6"/>
  <c r="F71" i="6"/>
  <c r="G71" i="6"/>
  <c r="H71" i="6"/>
  <c r="I71" i="6"/>
  <c r="J71" i="6"/>
  <c r="K71" i="6"/>
  <c r="L71" i="6"/>
  <c r="M71" i="6"/>
  <c r="D19" i="6"/>
  <c r="E19" i="6"/>
  <c r="F19" i="6"/>
  <c r="G19" i="6"/>
  <c r="H19" i="6"/>
  <c r="I19" i="6"/>
  <c r="J19" i="6"/>
  <c r="K19" i="6"/>
  <c r="L19" i="6"/>
  <c r="M19" i="6"/>
  <c r="D70" i="6"/>
  <c r="E70" i="6"/>
  <c r="F70" i="6"/>
  <c r="G70" i="6"/>
  <c r="H70" i="6"/>
  <c r="I70" i="6"/>
  <c r="J70" i="6"/>
  <c r="K70" i="6"/>
  <c r="L70" i="6"/>
  <c r="M70" i="6"/>
  <c r="D98" i="6"/>
  <c r="E98" i="6"/>
  <c r="F98" i="6"/>
  <c r="G98" i="6"/>
  <c r="H98" i="6"/>
  <c r="I98" i="6"/>
  <c r="J98" i="6"/>
  <c r="K98" i="6"/>
  <c r="L98" i="6"/>
  <c r="M98" i="6"/>
  <c r="D56" i="6"/>
  <c r="E56" i="6"/>
  <c r="F56" i="6"/>
  <c r="G56" i="6"/>
  <c r="H56" i="6"/>
  <c r="I56" i="6"/>
  <c r="J56" i="6"/>
  <c r="K56" i="6"/>
  <c r="L56" i="6"/>
  <c r="M56" i="6"/>
  <c r="D100" i="6"/>
  <c r="E100" i="6"/>
  <c r="F100" i="6"/>
  <c r="G100" i="6"/>
  <c r="H100" i="6"/>
  <c r="I100" i="6"/>
  <c r="J100" i="6"/>
  <c r="K100" i="6"/>
  <c r="L100" i="6"/>
  <c r="M100" i="6"/>
  <c r="D24" i="6"/>
  <c r="E24" i="6"/>
  <c r="F24" i="6"/>
  <c r="G24" i="6"/>
  <c r="H24" i="6"/>
  <c r="I24" i="6"/>
  <c r="J24" i="6"/>
  <c r="K24" i="6"/>
  <c r="L24" i="6"/>
  <c r="M24" i="6"/>
  <c r="D205" i="6"/>
  <c r="E205" i="6"/>
  <c r="F205" i="6"/>
  <c r="G205" i="6"/>
  <c r="H205" i="6"/>
  <c r="I205" i="6"/>
  <c r="J205" i="6"/>
  <c r="K205" i="6"/>
  <c r="L205" i="6"/>
  <c r="M205" i="6"/>
  <c r="D129" i="6"/>
  <c r="E129" i="6"/>
  <c r="F129" i="6"/>
  <c r="G129" i="6"/>
  <c r="H129" i="6"/>
  <c r="I129" i="6"/>
  <c r="J129" i="6"/>
  <c r="K129" i="6"/>
  <c r="L129" i="6"/>
  <c r="M129" i="6"/>
  <c r="D130" i="6"/>
  <c r="E130" i="6"/>
  <c r="F130" i="6"/>
  <c r="G130" i="6"/>
  <c r="H130" i="6"/>
  <c r="I130" i="6"/>
  <c r="J130" i="6"/>
  <c r="K130" i="6"/>
  <c r="L130" i="6"/>
  <c r="M130" i="6"/>
  <c r="D30" i="6"/>
  <c r="E30" i="6"/>
  <c r="F30" i="6"/>
  <c r="G30" i="6"/>
  <c r="H30" i="6"/>
  <c r="I30" i="6"/>
  <c r="J30" i="6"/>
  <c r="K30" i="6"/>
  <c r="L30" i="6"/>
  <c r="M30" i="6"/>
  <c r="D21" i="6"/>
  <c r="E21" i="6"/>
  <c r="F21" i="6"/>
  <c r="G21" i="6"/>
  <c r="H21" i="6"/>
  <c r="I21" i="6"/>
  <c r="J21" i="6"/>
  <c r="K21" i="6"/>
  <c r="L21" i="6"/>
  <c r="M21" i="6"/>
  <c r="D25" i="6"/>
  <c r="E25" i="6"/>
  <c r="F25" i="6"/>
  <c r="G25" i="6"/>
  <c r="H25" i="6"/>
  <c r="I25" i="6"/>
  <c r="J25" i="6"/>
  <c r="K25" i="6"/>
  <c r="L25" i="6"/>
  <c r="M25" i="6"/>
  <c r="D117" i="6"/>
  <c r="E117" i="6"/>
  <c r="F117" i="6"/>
  <c r="G117" i="6"/>
  <c r="H117" i="6"/>
  <c r="I117" i="6"/>
  <c r="J117" i="6"/>
  <c r="K117" i="6"/>
  <c r="L117" i="6"/>
  <c r="M117" i="6"/>
  <c r="D35" i="6"/>
  <c r="E35" i="6"/>
  <c r="F35" i="6"/>
  <c r="G35" i="6"/>
  <c r="H35" i="6"/>
  <c r="I35" i="6"/>
  <c r="J35" i="6"/>
  <c r="K35" i="6"/>
  <c r="L35" i="6"/>
  <c r="M35" i="6"/>
  <c r="D108" i="6"/>
  <c r="E108" i="6"/>
  <c r="F108" i="6"/>
  <c r="G108" i="6"/>
  <c r="H108" i="6"/>
  <c r="I108" i="6"/>
  <c r="J108" i="6"/>
  <c r="K108" i="6"/>
  <c r="L108" i="6"/>
  <c r="M108" i="6"/>
  <c r="D114" i="6"/>
  <c r="E114" i="6"/>
  <c r="F114" i="6"/>
  <c r="G114" i="6"/>
  <c r="H114" i="6"/>
  <c r="I114" i="6"/>
  <c r="J114" i="6"/>
  <c r="K114" i="6"/>
  <c r="L114" i="6"/>
  <c r="M114" i="6"/>
  <c r="D107" i="6"/>
  <c r="E107" i="6"/>
  <c r="F107" i="6"/>
  <c r="G107" i="6"/>
  <c r="H107" i="6"/>
  <c r="I107" i="6"/>
  <c r="J107" i="6"/>
  <c r="K107" i="6"/>
  <c r="L107" i="6"/>
  <c r="M107" i="6"/>
  <c r="D10" i="6"/>
  <c r="E10" i="6"/>
  <c r="F10" i="6"/>
  <c r="G10" i="6"/>
  <c r="H10" i="6"/>
  <c r="I10" i="6"/>
  <c r="J10" i="6"/>
  <c r="K10" i="6"/>
  <c r="L10" i="6"/>
  <c r="M10" i="6"/>
  <c r="D185" i="6"/>
  <c r="E185" i="6"/>
  <c r="F185" i="6"/>
  <c r="G185" i="6"/>
  <c r="H185" i="6"/>
  <c r="I185" i="6"/>
  <c r="J185" i="6"/>
  <c r="K185" i="6"/>
  <c r="L185" i="6"/>
  <c r="M185" i="6"/>
  <c r="D203" i="6"/>
  <c r="E203" i="6"/>
  <c r="F203" i="6"/>
  <c r="G203" i="6"/>
  <c r="H203" i="6"/>
  <c r="I203" i="6"/>
  <c r="J203" i="6"/>
  <c r="K203" i="6"/>
  <c r="L203" i="6"/>
  <c r="M203" i="6"/>
  <c r="D87" i="6"/>
  <c r="E87" i="6"/>
  <c r="F87" i="6"/>
  <c r="G87" i="6"/>
  <c r="H87" i="6"/>
  <c r="I87" i="6"/>
  <c r="J87" i="6"/>
  <c r="K87" i="6"/>
  <c r="L87" i="6"/>
  <c r="M87" i="6"/>
  <c r="D9" i="6"/>
  <c r="E9" i="6"/>
  <c r="F9" i="6"/>
  <c r="G9" i="6"/>
  <c r="H9" i="6"/>
  <c r="I9" i="6"/>
  <c r="J9" i="6"/>
  <c r="K9" i="6"/>
  <c r="L9" i="6"/>
  <c r="M9" i="6"/>
  <c r="D13" i="6"/>
  <c r="E13" i="6"/>
  <c r="F13" i="6"/>
  <c r="G13" i="6"/>
  <c r="H13" i="6"/>
  <c r="I13" i="6"/>
  <c r="J13" i="6"/>
  <c r="K13" i="6"/>
  <c r="L13" i="6"/>
  <c r="M13" i="6"/>
  <c r="D165" i="6"/>
  <c r="E165" i="6"/>
  <c r="F165" i="6"/>
  <c r="G165" i="6"/>
  <c r="H165" i="6"/>
  <c r="I165" i="6"/>
  <c r="J165" i="6"/>
  <c r="K165" i="6"/>
  <c r="L165" i="6"/>
  <c r="M165" i="6"/>
  <c r="D64" i="6"/>
  <c r="E64" i="6"/>
  <c r="F64" i="6"/>
  <c r="G64" i="6"/>
  <c r="H64" i="6"/>
  <c r="I64" i="6"/>
  <c r="J64" i="6"/>
  <c r="K64" i="6"/>
  <c r="L64" i="6"/>
  <c r="M64" i="6"/>
  <c r="D127" i="6"/>
  <c r="E127" i="6"/>
  <c r="F127" i="6"/>
  <c r="G127" i="6"/>
  <c r="H127" i="6"/>
  <c r="I127" i="6"/>
  <c r="J127" i="6"/>
  <c r="K127" i="6"/>
  <c r="L127" i="6"/>
  <c r="M127" i="6"/>
  <c r="D152" i="6"/>
  <c r="E152" i="6"/>
  <c r="F152" i="6"/>
  <c r="G152" i="6"/>
  <c r="H152" i="6"/>
  <c r="I152" i="6"/>
  <c r="J152" i="6"/>
  <c r="K152" i="6"/>
  <c r="L152" i="6"/>
  <c r="M152" i="6"/>
  <c r="D134" i="6"/>
  <c r="E134" i="6"/>
  <c r="F134" i="6"/>
  <c r="G134" i="6"/>
  <c r="H134" i="6"/>
  <c r="I134" i="6"/>
  <c r="J134" i="6"/>
  <c r="K134" i="6"/>
  <c r="L134" i="6"/>
  <c r="M134" i="6"/>
  <c r="D202" i="6"/>
  <c r="E202" i="6"/>
  <c r="F202" i="6"/>
  <c r="G202" i="6"/>
  <c r="H202" i="6"/>
  <c r="I202" i="6"/>
  <c r="J202" i="6"/>
  <c r="K202" i="6"/>
  <c r="L202" i="6"/>
  <c r="M202" i="6"/>
  <c r="D148" i="6"/>
  <c r="E148" i="6"/>
  <c r="F148" i="6"/>
  <c r="G148" i="6"/>
  <c r="H148" i="6"/>
  <c r="I148" i="6"/>
  <c r="J148" i="6"/>
  <c r="K148" i="6"/>
  <c r="L148" i="6"/>
  <c r="M148" i="6"/>
  <c r="D57" i="6"/>
  <c r="E57" i="6"/>
  <c r="F57" i="6"/>
  <c r="G57" i="6"/>
  <c r="H57" i="6"/>
  <c r="I57" i="6"/>
  <c r="J57" i="6"/>
  <c r="K57" i="6"/>
  <c r="L57" i="6"/>
  <c r="M57" i="6"/>
  <c r="D196" i="6"/>
  <c r="E196" i="6"/>
  <c r="F196" i="6"/>
  <c r="G196" i="6"/>
  <c r="H196" i="6"/>
  <c r="I196" i="6"/>
  <c r="J196" i="6"/>
  <c r="K196" i="6"/>
  <c r="L196" i="6"/>
  <c r="M196" i="6"/>
  <c r="D154" i="6"/>
  <c r="E154" i="6"/>
  <c r="F154" i="6"/>
  <c r="G154" i="6"/>
  <c r="H154" i="6"/>
  <c r="I154" i="6"/>
  <c r="J154" i="6"/>
  <c r="K154" i="6"/>
  <c r="L154" i="6"/>
  <c r="M154" i="6"/>
  <c r="D206" i="6"/>
  <c r="E206" i="6"/>
  <c r="F206" i="6"/>
  <c r="G206" i="6"/>
  <c r="H206" i="6"/>
  <c r="I206" i="6"/>
  <c r="J206" i="6"/>
  <c r="K206" i="6"/>
  <c r="L206" i="6"/>
  <c r="M206" i="6"/>
  <c r="D210" i="6"/>
  <c r="E210" i="6"/>
  <c r="F210" i="6"/>
  <c r="G210" i="6"/>
  <c r="H210" i="6"/>
  <c r="I210" i="6"/>
  <c r="J210" i="6"/>
  <c r="K210" i="6"/>
  <c r="L210" i="6"/>
  <c r="M210" i="6"/>
  <c r="D167" i="6"/>
  <c r="E167" i="6"/>
  <c r="F167" i="6"/>
  <c r="G167" i="6"/>
  <c r="H167" i="6"/>
  <c r="I167" i="6"/>
  <c r="J167" i="6"/>
  <c r="K167" i="6"/>
  <c r="L167" i="6"/>
  <c r="M167" i="6"/>
  <c r="D137" i="6"/>
  <c r="E137" i="6"/>
  <c r="F137" i="6"/>
  <c r="G137" i="6"/>
  <c r="H137" i="6"/>
  <c r="I137" i="6"/>
  <c r="J137" i="6"/>
  <c r="K137" i="6"/>
  <c r="L137" i="6"/>
  <c r="M137" i="6"/>
  <c r="D82" i="6"/>
  <c r="E82" i="6"/>
  <c r="F82" i="6"/>
  <c r="G82" i="6"/>
  <c r="H82" i="6"/>
  <c r="I82" i="6"/>
  <c r="J82" i="6"/>
  <c r="K82" i="6"/>
  <c r="L82" i="6"/>
  <c r="M82" i="6"/>
  <c r="D192" i="6"/>
  <c r="E192" i="6"/>
  <c r="F192" i="6"/>
  <c r="G192" i="6"/>
  <c r="H192" i="6"/>
  <c r="I192" i="6"/>
  <c r="J192" i="6"/>
  <c r="K192" i="6"/>
  <c r="L192" i="6"/>
  <c r="M192" i="6"/>
  <c r="D77" i="6"/>
  <c r="E77" i="6"/>
  <c r="F77" i="6"/>
  <c r="G77" i="6"/>
  <c r="H77" i="6"/>
  <c r="I77" i="6"/>
  <c r="J77" i="6"/>
  <c r="K77" i="6"/>
  <c r="L77" i="6"/>
  <c r="M77" i="6"/>
  <c r="D132" i="6"/>
  <c r="E132" i="6"/>
  <c r="F132" i="6"/>
  <c r="G132" i="6"/>
  <c r="H132" i="6"/>
  <c r="I132" i="6"/>
  <c r="J132" i="6"/>
  <c r="K132" i="6"/>
  <c r="L132" i="6"/>
  <c r="M132" i="6"/>
  <c r="D4" i="6"/>
  <c r="E4" i="6"/>
  <c r="F4" i="6"/>
  <c r="G4" i="6"/>
  <c r="H4" i="6"/>
  <c r="I4" i="6"/>
  <c r="J4" i="6"/>
  <c r="K4" i="6"/>
  <c r="L4" i="6"/>
  <c r="M4" i="6"/>
  <c r="D88" i="6"/>
  <c r="E88" i="6"/>
  <c r="F88" i="6"/>
  <c r="G88" i="6"/>
  <c r="H88" i="6"/>
  <c r="I88" i="6"/>
  <c r="J88" i="6"/>
  <c r="K88" i="6"/>
  <c r="L88" i="6"/>
  <c r="M88" i="6"/>
  <c r="D14" i="6"/>
  <c r="E14" i="6"/>
  <c r="F14" i="6"/>
  <c r="G14" i="6"/>
  <c r="H14" i="6"/>
  <c r="I14" i="6"/>
  <c r="J14" i="6"/>
  <c r="K14" i="6"/>
  <c r="L14" i="6"/>
  <c r="M14" i="6"/>
  <c r="D73" i="6"/>
  <c r="E73" i="6"/>
  <c r="F73" i="6"/>
  <c r="G73" i="6"/>
  <c r="H73" i="6"/>
  <c r="I73" i="6"/>
  <c r="J73" i="6"/>
  <c r="K73" i="6"/>
  <c r="L73" i="6"/>
  <c r="M73" i="6"/>
  <c r="D136" i="6"/>
  <c r="E136" i="6"/>
  <c r="F136" i="6"/>
  <c r="G136" i="6"/>
  <c r="H136" i="6"/>
  <c r="I136" i="6"/>
  <c r="J136" i="6"/>
  <c r="K136" i="6"/>
  <c r="L136" i="6"/>
  <c r="M136" i="6"/>
  <c r="D124" i="6"/>
  <c r="E124" i="6"/>
  <c r="F124" i="6"/>
  <c r="G124" i="6"/>
  <c r="H124" i="6"/>
  <c r="I124" i="6"/>
  <c r="J124" i="6"/>
  <c r="K124" i="6"/>
  <c r="L124" i="6"/>
  <c r="M124" i="6"/>
  <c r="D74" i="6"/>
  <c r="E74" i="6"/>
  <c r="F74" i="6"/>
  <c r="G74" i="6"/>
  <c r="H74" i="6"/>
  <c r="I74" i="6"/>
  <c r="J74" i="6"/>
  <c r="K74" i="6"/>
  <c r="L74" i="6"/>
  <c r="M74" i="6"/>
  <c r="D58" i="6"/>
  <c r="E58" i="6"/>
  <c r="F58" i="6"/>
  <c r="G58" i="6"/>
  <c r="H58" i="6"/>
  <c r="I58" i="6"/>
  <c r="J58" i="6"/>
  <c r="K58" i="6"/>
  <c r="L58" i="6"/>
  <c r="M58" i="6"/>
  <c r="D149" i="6"/>
  <c r="E149" i="6"/>
  <c r="F149" i="6"/>
  <c r="G149" i="6"/>
  <c r="H149" i="6"/>
  <c r="I149" i="6"/>
  <c r="J149" i="6"/>
  <c r="K149" i="6"/>
  <c r="L149" i="6"/>
  <c r="M149" i="6"/>
  <c r="D146" i="6"/>
  <c r="E146" i="6"/>
  <c r="F146" i="6"/>
  <c r="G146" i="6"/>
  <c r="H146" i="6"/>
  <c r="I146" i="6"/>
  <c r="J146" i="6"/>
  <c r="K146" i="6"/>
  <c r="L146" i="6"/>
  <c r="M146" i="6"/>
  <c r="D183" i="6"/>
  <c r="E183" i="6"/>
  <c r="F183" i="6"/>
  <c r="G183" i="6"/>
  <c r="H183" i="6"/>
  <c r="I183" i="6"/>
  <c r="J183" i="6"/>
  <c r="K183" i="6"/>
  <c r="L183" i="6"/>
  <c r="M183" i="6"/>
  <c r="D157" i="6"/>
  <c r="E157" i="6"/>
  <c r="F157" i="6"/>
  <c r="G157" i="6"/>
  <c r="H157" i="6"/>
  <c r="I157" i="6"/>
  <c r="J157" i="6"/>
  <c r="K157" i="6"/>
  <c r="L157" i="6"/>
  <c r="M157" i="6"/>
  <c r="D43" i="6"/>
  <c r="E43" i="6"/>
  <c r="F43" i="6"/>
  <c r="G43" i="6"/>
  <c r="H43" i="6"/>
  <c r="I43" i="6"/>
  <c r="J43" i="6"/>
  <c r="K43" i="6"/>
  <c r="L43" i="6"/>
  <c r="M43" i="6"/>
  <c r="D68" i="6"/>
  <c r="E68" i="6"/>
  <c r="F68" i="6"/>
  <c r="G68" i="6"/>
  <c r="H68" i="6"/>
  <c r="I68" i="6"/>
  <c r="J68" i="6"/>
  <c r="K68" i="6"/>
  <c r="L68" i="6"/>
  <c r="M68" i="6"/>
  <c r="D95" i="6"/>
  <c r="E95" i="6"/>
  <c r="F95" i="6"/>
  <c r="G95" i="6"/>
  <c r="H95" i="6"/>
  <c r="I95" i="6"/>
  <c r="J95" i="6"/>
  <c r="K95" i="6"/>
  <c r="L95" i="6"/>
  <c r="M95" i="6"/>
  <c r="D122" i="6"/>
  <c r="E122" i="6"/>
  <c r="F122" i="6"/>
  <c r="G122" i="6"/>
  <c r="H122" i="6"/>
  <c r="I122" i="6"/>
  <c r="J122" i="6"/>
  <c r="K122" i="6"/>
  <c r="L122" i="6"/>
  <c r="M122" i="6"/>
  <c r="D164" i="6"/>
  <c r="E164" i="6"/>
  <c r="F164" i="6"/>
  <c r="G164" i="6"/>
  <c r="H164" i="6"/>
  <c r="I164" i="6"/>
  <c r="J164" i="6"/>
  <c r="K164" i="6"/>
  <c r="L164" i="6"/>
  <c r="M164" i="6"/>
  <c r="D46" i="6"/>
  <c r="E46" i="6"/>
  <c r="F46" i="6"/>
  <c r="G46" i="6"/>
  <c r="H46" i="6"/>
  <c r="I46" i="6"/>
  <c r="J46" i="6"/>
  <c r="K46" i="6"/>
  <c r="L46" i="6"/>
  <c r="M46" i="6"/>
  <c r="D142" i="6"/>
  <c r="E142" i="6"/>
  <c r="F142" i="6"/>
  <c r="G142" i="6"/>
  <c r="H142" i="6"/>
  <c r="I142" i="6"/>
  <c r="J142" i="6"/>
  <c r="K142" i="6"/>
  <c r="L142" i="6"/>
  <c r="M142" i="6"/>
  <c r="D145" i="6"/>
  <c r="E145" i="6"/>
  <c r="F145" i="6"/>
  <c r="G145" i="6"/>
  <c r="H145" i="6"/>
  <c r="I145" i="6"/>
  <c r="J145" i="6"/>
  <c r="K145" i="6"/>
  <c r="L145" i="6"/>
  <c r="M145" i="6"/>
  <c r="D123" i="6"/>
  <c r="E123" i="6"/>
  <c r="F123" i="6"/>
  <c r="G123" i="6"/>
  <c r="H123" i="6"/>
  <c r="I123" i="6"/>
  <c r="J123" i="6"/>
  <c r="K123" i="6"/>
  <c r="L123" i="6"/>
  <c r="M123" i="6"/>
  <c r="D191" i="6"/>
  <c r="E191" i="6"/>
  <c r="F191" i="6"/>
  <c r="G191" i="6"/>
  <c r="H191" i="6"/>
  <c r="I191" i="6"/>
  <c r="J191" i="6"/>
  <c r="K191" i="6"/>
  <c r="L191" i="6"/>
  <c r="M191" i="6"/>
  <c r="D85" i="6"/>
  <c r="E85" i="6"/>
  <c r="F85" i="6"/>
  <c r="G85" i="6"/>
  <c r="H85" i="6"/>
  <c r="I85" i="6"/>
  <c r="J85" i="6"/>
  <c r="K85" i="6"/>
  <c r="L85" i="6"/>
  <c r="M85" i="6"/>
  <c r="D171" i="6"/>
  <c r="E171" i="6"/>
  <c r="F171" i="6"/>
  <c r="G171" i="6"/>
  <c r="H171" i="6"/>
  <c r="I171" i="6"/>
  <c r="J171" i="6"/>
  <c r="K171" i="6"/>
  <c r="L171" i="6"/>
  <c r="M171" i="6"/>
  <c r="D125" i="6"/>
  <c r="E125" i="6"/>
  <c r="F125" i="6"/>
  <c r="G125" i="6"/>
  <c r="H125" i="6"/>
  <c r="I125" i="6"/>
  <c r="J125" i="6"/>
  <c r="K125" i="6"/>
  <c r="L125" i="6"/>
  <c r="M125" i="6"/>
  <c r="D38" i="6"/>
  <c r="E38" i="6"/>
  <c r="F38" i="6"/>
  <c r="G38" i="6"/>
  <c r="H38" i="6"/>
  <c r="I38" i="6"/>
  <c r="J38" i="6"/>
  <c r="K38" i="6"/>
  <c r="L38" i="6"/>
  <c r="M38" i="6"/>
  <c r="D47" i="6"/>
  <c r="E47" i="6"/>
  <c r="F47" i="6"/>
  <c r="G47" i="6"/>
  <c r="H47" i="6"/>
  <c r="I47" i="6"/>
  <c r="J47" i="6"/>
  <c r="K47" i="6"/>
  <c r="L47" i="6"/>
  <c r="M47" i="6"/>
  <c r="D8" i="6"/>
  <c r="E8" i="6"/>
  <c r="F8" i="6"/>
  <c r="G8" i="6"/>
  <c r="H8" i="6"/>
  <c r="I8" i="6"/>
  <c r="J8" i="6"/>
  <c r="K8" i="6"/>
  <c r="L8" i="6"/>
  <c r="M8" i="6"/>
  <c r="D27" i="6"/>
  <c r="E27" i="6"/>
  <c r="F27" i="6"/>
  <c r="G27" i="6"/>
  <c r="H27" i="6"/>
  <c r="I27" i="6"/>
  <c r="J27" i="6"/>
  <c r="K27" i="6"/>
  <c r="L27" i="6"/>
  <c r="M27" i="6"/>
  <c r="D54" i="6"/>
  <c r="E54" i="6"/>
  <c r="F54" i="6"/>
  <c r="G54" i="6"/>
  <c r="H54" i="6"/>
  <c r="I54" i="6"/>
  <c r="J54" i="6"/>
  <c r="K54" i="6"/>
  <c r="L54" i="6"/>
  <c r="M54" i="6"/>
  <c r="D193" i="6"/>
  <c r="E193" i="6"/>
  <c r="F193" i="6"/>
  <c r="G193" i="6"/>
  <c r="H193" i="6"/>
  <c r="I193" i="6"/>
  <c r="J193" i="6"/>
  <c r="K193" i="6"/>
  <c r="L193" i="6"/>
  <c r="M193" i="6"/>
  <c r="D6" i="6"/>
  <c r="E6" i="6"/>
  <c r="F6" i="6"/>
  <c r="G6" i="6"/>
  <c r="H6" i="6"/>
  <c r="I6" i="6"/>
  <c r="J6" i="6"/>
  <c r="K6" i="6"/>
  <c r="L6" i="6"/>
  <c r="M6" i="6"/>
  <c r="D188" i="6"/>
  <c r="E188" i="6"/>
  <c r="F188" i="6"/>
  <c r="G188" i="6"/>
  <c r="H188" i="6"/>
  <c r="I188" i="6"/>
  <c r="J188" i="6"/>
  <c r="K188" i="6"/>
  <c r="L188" i="6"/>
  <c r="M188" i="6"/>
  <c r="D41" i="6"/>
  <c r="E41" i="6"/>
  <c r="F41" i="6"/>
  <c r="G41" i="6"/>
  <c r="H41" i="6"/>
  <c r="I41" i="6"/>
  <c r="J41" i="6"/>
  <c r="K41" i="6"/>
  <c r="L41" i="6"/>
  <c r="M41" i="6"/>
  <c r="D189" i="6"/>
  <c r="E189" i="6"/>
  <c r="F189" i="6"/>
  <c r="G189" i="6"/>
  <c r="H189" i="6"/>
  <c r="I189" i="6"/>
  <c r="J189" i="6"/>
  <c r="K189" i="6"/>
  <c r="L189" i="6"/>
  <c r="M189" i="6"/>
  <c r="D199" i="6"/>
  <c r="E199" i="6"/>
  <c r="F199" i="6"/>
  <c r="G199" i="6"/>
  <c r="H199" i="6"/>
  <c r="I199" i="6"/>
  <c r="J199" i="6"/>
  <c r="K199" i="6"/>
  <c r="L199" i="6"/>
  <c r="M199" i="6"/>
  <c r="D135" i="6"/>
  <c r="E135" i="6"/>
  <c r="F135" i="6"/>
  <c r="G135" i="6"/>
  <c r="H135" i="6"/>
  <c r="I135" i="6"/>
  <c r="J135" i="6"/>
  <c r="K135" i="6"/>
  <c r="L135" i="6"/>
  <c r="M135" i="6"/>
  <c r="D187" i="6"/>
  <c r="E187" i="6"/>
  <c r="F187" i="6"/>
  <c r="G187" i="6"/>
  <c r="H187" i="6"/>
  <c r="I187" i="6"/>
  <c r="J187" i="6"/>
  <c r="K187" i="6"/>
  <c r="L187" i="6"/>
  <c r="M187" i="6"/>
  <c r="D208" i="6"/>
  <c r="E208" i="6"/>
  <c r="F208" i="6"/>
  <c r="G208" i="6"/>
  <c r="H208" i="6"/>
  <c r="I208" i="6"/>
  <c r="J208" i="6"/>
  <c r="K208" i="6"/>
  <c r="L208" i="6"/>
  <c r="M208" i="6"/>
  <c r="D49" i="6"/>
  <c r="E49" i="6"/>
  <c r="F49" i="6"/>
  <c r="G49" i="6"/>
  <c r="H49" i="6"/>
  <c r="I49" i="6"/>
  <c r="J49" i="6"/>
  <c r="K49" i="6"/>
  <c r="L49" i="6"/>
  <c r="M49" i="6"/>
  <c r="D156" i="6"/>
  <c r="E156" i="6"/>
  <c r="F156" i="6"/>
  <c r="G156" i="6"/>
  <c r="H156" i="6"/>
  <c r="I156" i="6"/>
  <c r="J156" i="6"/>
  <c r="K156" i="6"/>
  <c r="L156" i="6"/>
  <c r="M156" i="6"/>
  <c r="D160" i="6"/>
  <c r="E160" i="6"/>
  <c r="F160" i="6"/>
  <c r="G160" i="6"/>
  <c r="H160" i="6"/>
  <c r="I160" i="6"/>
  <c r="J160" i="6"/>
  <c r="K160" i="6"/>
  <c r="L160" i="6"/>
  <c r="M160" i="6"/>
  <c r="D179" i="6"/>
  <c r="E179" i="6"/>
  <c r="F179" i="6"/>
  <c r="G179" i="6"/>
  <c r="H179" i="6"/>
  <c r="I179" i="6"/>
  <c r="J179" i="6"/>
  <c r="K179" i="6"/>
  <c r="L179" i="6"/>
  <c r="M179" i="6"/>
  <c r="D39" i="6"/>
  <c r="E39" i="6"/>
  <c r="F39" i="6"/>
  <c r="G39" i="6"/>
  <c r="H39" i="6"/>
  <c r="I39" i="6"/>
  <c r="J39" i="6"/>
  <c r="K39" i="6"/>
  <c r="L39" i="6"/>
  <c r="M39" i="6"/>
  <c r="D186" i="6"/>
  <c r="E186" i="6"/>
  <c r="F186" i="6"/>
  <c r="G186" i="6"/>
  <c r="H186" i="6"/>
  <c r="I186" i="6"/>
  <c r="J186" i="6"/>
  <c r="K186" i="6"/>
  <c r="L186" i="6"/>
  <c r="M186" i="6"/>
  <c r="D200" i="6"/>
  <c r="E200" i="6"/>
  <c r="F200" i="6"/>
  <c r="G200" i="6"/>
  <c r="H200" i="6"/>
  <c r="I200" i="6"/>
  <c r="J200" i="6"/>
  <c r="K200" i="6"/>
  <c r="L200" i="6"/>
  <c r="M200" i="6"/>
  <c r="D115" i="6"/>
  <c r="E115" i="6"/>
  <c r="F115" i="6"/>
  <c r="G115" i="6"/>
  <c r="H115" i="6"/>
  <c r="I115" i="6"/>
  <c r="J115" i="6"/>
  <c r="K115" i="6"/>
  <c r="L115" i="6"/>
  <c r="M115" i="6"/>
  <c r="D99" i="6"/>
  <c r="E99" i="6"/>
  <c r="F99" i="6"/>
  <c r="G99" i="6"/>
  <c r="H99" i="6"/>
  <c r="I99" i="6"/>
  <c r="J99" i="6"/>
  <c r="K99" i="6"/>
  <c r="L99" i="6"/>
  <c r="M99" i="6"/>
  <c r="D147" i="6"/>
  <c r="E147" i="6"/>
  <c r="F147" i="6"/>
  <c r="G147" i="6"/>
  <c r="H147" i="6"/>
  <c r="I147" i="6"/>
  <c r="J147" i="6"/>
  <c r="K147" i="6"/>
  <c r="L147" i="6"/>
  <c r="M147" i="6"/>
  <c r="D31" i="6"/>
  <c r="E31" i="6"/>
  <c r="F31" i="6"/>
  <c r="G31" i="6"/>
  <c r="H31" i="6"/>
  <c r="I31" i="6"/>
  <c r="J31" i="6"/>
  <c r="K31" i="6"/>
  <c r="L31" i="6"/>
  <c r="M31" i="6"/>
  <c r="D18" i="6"/>
  <c r="E18" i="6"/>
  <c r="F18" i="6"/>
  <c r="G18" i="6"/>
  <c r="H18" i="6"/>
  <c r="I18" i="6"/>
  <c r="J18" i="6"/>
  <c r="K18" i="6"/>
  <c r="L18" i="6"/>
  <c r="M18" i="6"/>
  <c r="D2" i="6"/>
  <c r="E2" i="6"/>
  <c r="F2" i="6"/>
  <c r="G2" i="6"/>
  <c r="H2" i="6"/>
  <c r="I2" i="6"/>
  <c r="J2" i="6"/>
  <c r="K2" i="6"/>
  <c r="L2" i="6"/>
  <c r="M2" i="6"/>
  <c r="D143" i="6"/>
  <c r="E143" i="6"/>
  <c r="F143" i="6"/>
  <c r="G143" i="6"/>
  <c r="H143" i="6"/>
  <c r="I143" i="6"/>
  <c r="J143" i="6"/>
  <c r="K143" i="6"/>
  <c r="L143" i="6"/>
  <c r="M143" i="6"/>
  <c r="D60" i="6"/>
  <c r="E60" i="6"/>
  <c r="F60" i="6"/>
  <c r="G60" i="6"/>
  <c r="H60" i="6"/>
  <c r="I60" i="6"/>
  <c r="J60" i="6"/>
  <c r="K60" i="6"/>
  <c r="L60" i="6"/>
  <c r="M60" i="6"/>
  <c r="D195" i="6"/>
  <c r="E195" i="6"/>
  <c r="F195" i="6"/>
  <c r="G195" i="6"/>
  <c r="H195" i="6"/>
  <c r="I195" i="6"/>
  <c r="J195" i="6"/>
  <c r="K195" i="6"/>
  <c r="L195" i="6"/>
  <c r="M195" i="6"/>
  <c r="D121" i="6"/>
  <c r="E121" i="6"/>
  <c r="F121" i="6"/>
  <c r="G121" i="6"/>
  <c r="H121" i="6"/>
  <c r="I121" i="6"/>
  <c r="J121" i="6"/>
  <c r="K121" i="6"/>
  <c r="L121" i="6"/>
  <c r="M121" i="6"/>
  <c r="D182" i="6"/>
  <c r="E182" i="6"/>
  <c r="F182" i="6"/>
  <c r="G182" i="6"/>
  <c r="H182" i="6"/>
  <c r="I182" i="6"/>
  <c r="J182" i="6"/>
  <c r="K182" i="6"/>
  <c r="L182" i="6"/>
  <c r="M182" i="6"/>
  <c r="D204" i="6"/>
  <c r="E204" i="6"/>
  <c r="F204" i="6"/>
  <c r="G204" i="6"/>
  <c r="H204" i="6"/>
  <c r="I204" i="6"/>
  <c r="J204" i="6"/>
  <c r="K204" i="6"/>
  <c r="L204" i="6"/>
  <c r="M204" i="6"/>
  <c r="D65" i="6"/>
  <c r="E65" i="6"/>
  <c r="F65" i="6"/>
  <c r="G65" i="6"/>
  <c r="H65" i="6"/>
  <c r="I65" i="6"/>
  <c r="J65" i="6"/>
  <c r="K65" i="6"/>
  <c r="L65" i="6"/>
  <c r="M65" i="6"/>
  <c r="D79" i="6"/>
  <c r="E79" i="6"/>
  <c r="F79" i="6"/>
  <c r="G79" i="6"/>
  <c r="H79" i="6"/>
  <c r="I79" i="6"/>
  <c r="J79" i="6"/>
  <c r="K79" i="6"/>
  <c r="L79" i="6"/>
  <c r="M79" i="6"/>
  <c r="D89" i="6"/>
  <c r="E89" i="6"/>
  <c r="F89" i="6"/>
  <c r="G89" i="6"/>
  <c r="H89" i="6"/>
  <c r="I89" i="6"/>
  <c r="J89" i="6"/>
  <c r="K89" i="6"/>
  <c r="L89" i="6"/>
  <c r="M89" i="6"/>
  <c r="D159" i="6"/>
  <c r="E159" i="6"/>
  <c r="F159" i="6"/>
  <c r="G159" i="6"/>
  <c r="H159" i="6"/>
  <c r="I159" i="6"/>
  <c r="J159" i="6"/>
  <c r="K159" i="6"/>
  <c r="L159" i="6"/>
  <c r="M159" i="6"/>
  <c r="D139" i="6"/>
  <c r="E139" i="6"/>
  <c r="F139" i="6"/>
  <c r="G139" i="6"/>
  <c r="H139" i="6"/>
  <c r="I139" i="6"/>
  <c r="J139" i="6"/>
  <c r="K139" i="6"/>
  <c r="L139" i="6"/>
  <c r="M139" i="6"/>
  <c r="D48" i="6"/>
  <c r="E48" i="6"/>
  <c r="F48" i="6"/>
  <c r="G48" i="6"/>
  <c r="H48" i="6"/>
  <c r="I48" i="6"/>
  <c r="J48" i="6"/>
  <c r="K48" i="6"/>
  <c r="L48" i="6"/>
  <c r="M48" i="6"/>
  <c r="D11" i="6"/>
  <c r="E11" i="6"/>
  <c r="F11" i="6"/>
  <c r="G11" i="6"/>
  <c r="H11" i="6"/>
  <c r="I11" i="6"/>
  <c r="J11" i="6"/>
  <c r="K11" i="6"/>
  <c r="L11" i="6"/>
  <c r="M11" i="6"/>
  <c r="D62" i="6"/>
  <c r="E62" i="6"/>
  <c r="F62" i="6"/>
  <c r="G62" i="6"/>
  <c r="H62" i="6"/>
  <c r="I62" i="6"/>
  <c r="J62" i="6"/>
  <c r="K62" i="6"/>
  <c r="L62" i="6"/>
  <c r="M62" i="6"/>
  <c r="D32" i="6"/>
  <c r="E32" i="6"/>
  <c r="F32" i="6"/>
  <c r="G32" i="6"/>
  <c r="H32" i="6"/>
  <c r="I32" i="6"/>
  <c r="J32" i="6"/>
  <c r="K32" i="6"/>
  <c r="L32" i="6"/>
  <c r="M32" i="6"/>
  <c r="D201" i="6"/>
  <c r="E201" i="6"/>
  <c r="F201" i="6"/>
  <c r="G201" i="6"/>
  <c r="H201" i="6"/>
  <c r="I201" i="6"/>
  <c r="J201" i="6"/>
  <c r="K201" i="6"/>
  <c r="L201" i="6"/>
  <c r="M201" i="6"/>
  <c r="D52" i="6"/>
  <c r="E52" i="6"/>
  <c r="F52" i="6"/>
  <c r="G52" i="6"/>
  <c r="H52" i="6"/>
  <c r="I52" i="6"/>
  <c r="J52" i="6"/>
  <c r="K52" i="6"/>
  <c r="L52" i="6"/>
  <c r="M52" i="6"/>
  <c r="D177" i="6"/>
  <c r="E177" i="6"/>
  <c r="F177" i="6"/>
  <c r="G177" i="6"/>
  <c r="H177" i="6"/>
  <c r="I177" i="6"/>
  <c r="J177" i="6"/>
  <c r="K177" i="6"/>
  <c r="L177" i="6"/>
  <c r="M177" i="6"/>
  <c r="D109" i="6"/>
  <c r="E109" i="6"/>
  <c r="F109" i="6"/>
  <c r="G109" i="6"/>
  <c r="H109" i="6"/>
  <c r="I109" i="6"/>
  <c r="J109" i="6"/>
  <c r="K109" i="6"/>
  <c r="L109" i="6"/>
  <c r="M109" i="6"/>
  <c r="D97" i="6"/>
  <c r="E97" i="6"/>
  <c r="F97" i="6"/>
  <c r="G97" i="6"/>
  <c r="H97" i="6"/>
  <c r="I97" i="6"/>
  <c r="J97" i="6"/>
  <c r="K97" i="6"/>
  <c r="L97" i="6"/>
  <c r="M97" i="6"/>
  <c r="D22" i="6"/>
  <c r="E22" i="6"/>
  <c r="F22" i="6"/>
  <c r="G22" i="6"/>
  <c r="H22" i="6"/>
  <c r="I22" i="6"/>
  <c r="J22" i="6"/>
  <c r="K22" i="6"/>
  <c r="L22" i="6"/>
  <c r="M22" i="6"/>
  <c r="D36" i="6"/>
  <c r="E36" i="6"/>
  <c r="F36" i="6"/>
  <c r="G36" i="6"/>
  <c r="H36" i="6"/>
  <c r="I36" i="6"/>
  <c r="J36" i="6"/>
  <c r="K36" i="6"/>
  <c r="L36" i="6"/>
  <c r="M36" i="6"/>
  <c r="D90" i="6"/>
  <c r="E90" i="6"/>
  <c r="F90" i="6"/>
  <c r="G90" i="6"/>
  <c r="H90" i="6"/>
  <c r="I90" i="6"/>
  <c r="J90" i="6"/>
  <c r="K90" i="6"/>
  <c r="L90" i="6"/>
  <c r="M90" i="6"/>
  <c r="D101" i="6"/>
  <c r="E101" i="6"/>
  <c r="F101" i="6"/>
  <c r="G101" i="6"/>
  <c r="H101" i="6"/>
  <c r="I101" i="6"/>
  <c r="J101" i="6"/>
  <c r="K101" i="6"/>
  <c r="L101" i="6"/>
  <c r="M101" i="6"/>
  <c r="D17" i="6"/>
  <c r="E17" i="6"/>
  <c r="F17" i="6"/>
  <c r="G17" i="6"/>
  <c r="H17" i="6"/>
  <c r="I17" i="6"/>
  <c r="J17" i="6"/>
  <c r="K17" i="6"/>
  <c r="L17" i="6"/>
  <c r="M17" i="6"/>
  <c r="D37" i="6"/>
  <c r="E37" i="6"/>
  <c r="F37" i="6"/>
  <c r="G37" i="6"/>
  <c r="H37" i="6"/>
  <c r="I37" i="6"/>
  <c r="J37" i="6"/>
  <c r="K37" i="6"/>
  <c r="L37" i="6"/>
  <c r="M37" i="6"/>
  <c r="D168" i="6"/>
  <c r="E168" i="6"/>
  <c r="F168" i="6"/>
  <c r="G168" i="6"/>
  <c r="H168" i="6"/>
  <c r="I168" i="6"/>
  <c r="J168" i="6"/>
  <c r="K168" i="6"/>
  <c r="L168" i="6"/>
  <c r="M168" i="6"/>
  <c r="D120" i="6"/>
  <c r="E120" i="6"/>
  <c r="F120" i="6"/>
  <c r="G120" i="6"/>
  <c r="H120" i="6"/>
  <c r="I120" i="6"/>
  <c r="J120" i="6"/>
  <c r="K120" i="6"/>
  <c r="L120" i="6"/>
  <c r="M120" i="6"/>
  <c r="D3" i="6"/>
  <c r="E3" i="6"/>
  <c r="F3" i="6"/>
  <c r="G3" i="6"/>
  <c r="H3" i="6"/>
  <c r="I3" i="6"/>
  <c r="J3" i="6"/>
  <c r="K3" i="6"/>
  <c r="L3" i="6"/>
  <c r="M3" i="6"/>
  <c r="D169" i="6"/>
  <c r="E169" i="6"/>
  <c r="F169" i="6"/>
  <c r="G169" i="6"/>
  <c r="H169" i="6"/>
  <c r="I169" i="6"/>
  <c r="J169" i="6"/>
  <c r="K169" i="6"/>
  <c r="L169" i="6"/>
  <c r="M169" i="6"/>
  <c r="D161" i="6"/>
  <c r="E161" i="6"/>
  <c r="F161" i="6"/>
  <c r="G161" i="6"/>
  <c r="H161" i="6"/>
  <c r="I161" i="6"/>
  <c r="J161" i="6"/>
  <c r="K161" i="6"/>
  <c r="L161" i="6"/>
  <c r="M161" i="6"/>
  <c r="D78" i="6"/>
  <c r="E78" i="6"/>
  <c r="F78" i="6"/>
  <c r="G78" i="6"/>
  <c r="H78" i="6"/>
  <c r="I78" i="6"/>
  <c r="J78" i="6"/>
  <c r="K78" i="6"/>
  <c r="L78" i="6"/>
  <c r="M78" i="6"/>
  <c r="D209" i="6"/>
  <c r="E209" i="6"/>
  <c r="F209" i="6"/>
  <c r="G209" i="6"/>
  <c r="H209" i="6"/>
  <c r="I209" i="6"/>
  <c r="J209" i="6"/>
  <c r="K209" i="6"/>
  <c r="L209" i="6"/>
  <c r="M209" i="6"/>
  <c r="D128" i="6"/>
  <c r="E128" i="6"/>
  <c r="F128" i="6"/>
  <c r="G128" i="6"/>
  <c r="H128" i="6"/>
  <c r="I128" i="6"/>
  <c r="J128" i="6"/>
  <c r="K128" i="6"/>
  <c r="L128" i="6"/>
  <c r="M128" i="6"/>
  <c r="D153" i="6"/>
  <c r="E153" i="6"/>
  <c r="F153" i="6"/>
  <c r="G153" i="6"/>
  <c r="H153" i="6"/>
  <c r="I153" i="6"/>
  <c r="J153" i="6"/>
  <c r="K153" i="6"/>
  <c r="L153" i="6"/>
  <c r="M153" i="6"/>
  <c r="D33" i="6"/>
  <c r="E33" i="6"/>
  <c r="F33" i="6"/>
  <c r="G33" i="6"/>
  <c r="H33" i="6"/>
  <c r="I33" i="6"/>
  <c r="J33" i="6"/>
  <c r="K33" i="6"/>
  <c r="L33" i="6"/>
  <c r="M33" i="6"/>
  <c r="D12" i="6"/>
  <c r="E12" i="6"/>
  <c r="F12" i="6"/>
  <c r="G12" i="6"/>
  <c r="H12" i="6"/>
  <c r="I12" i="6"/>
  <c r="J12" i="6"/>
  <c r="K12" i="6"/>
  <c r="L12" i="6"/>
  <c r="M12" i="6"/>
  <c r="D141" i="6"/>
  <c r="E141" i="6"/>
  <c r="F141" i="6"/>
  <c r="G141" i="6"/>
  <c r="H141" i="6"/>
  <c r="I141" i="6"/>
  <c r="J141" i="6"/>
  <c r="K141" i="6"/>
  <c r="L141" i="6"/>
  <c r="M141" i="6"/>
  <c r="D162" i="6"/>
  <c r="E162" i="6"/>
  <c r="F162" i="6"/>
  <c r="G162" i="6"/>
  <c r="H162" i="6"/>
  <c r="I162" i="6"/>
  <c r="J162" i="6"/>
  <c r="K162" i="6"/>
  <c r="L162" i="6"/>
  <c r="M162" i="6"/>
  <c r="D45" i="6"/>
  <c r="E45" i="6"/>
  <c r="F45" i="6"/>
  <c r="G45" i="6"/>
  <c r="H45" i="6"/>
  <c r="I45" i="6"/>
  <c r="J45" i="6"/>
  <c r="K45" i="6"/>
  <c r="L45" i="6"/>
  <c r="M45" i="6"/>
  <c r="D103" i="6"/>
  <c r="E103" i="6"/>
  <c r="F103" i="6"/>
  <c r="G103" i="6"/>
  <c r="H103" i="6"/>
  <c r="I103" i="6"/>
  <c r="J103" i="6"/>
  <c r="K103" i="6"/>
  <c r="L103" i="6"/>
  <c r="M103" i="6"/>
  <c r="D111" i="6"/>
  <c r="E111" i="6"/>
  <c r="F111" i="6"/>
  <c r="G111" i="6"/>
  <c r="H111" i="6"/>
  <c r="I111" i="6"/>
  <c r="J111" i="6"/>
  <c r="K111" i="6"/>
  <c r="L111" i="6"/>
  <c r="M111" i="6"/>
  <c r="D44" i="6"/>
  <c r="E44" i="6"/>
  <c r="F44" i="6"/>
  <c r="G44" i="6"/>
  <c r="H44" i="6"/>
  <c r="I44" i="6"/>
  <c r="J44" i="6"/>
  <c r="K44" i="6"/>
  <c r="L44" i="6"/>
  <c r="M44" i="6"/>
  <c r="D69" i="6"/>
  <c r="E69" i="6"/>
  <c r="F69" i="6"/>
  <c r="G69" i="6"/>
  <c r="H69" i="6"/>
  <c r="I69" i="6"/>
  <c r="J69" i="6"/>
  <c r="K69" i="6"/>
  <c r="L69" i="6"/>
  <c r="M69" i="6"/>
  <c r="D81" i="6"/>
  <c r="E81" i="6"/>
  <c r="F81" i="6"/>
  <c r="G81" i="6"/>
  <c r="H81" i="6"/>
  <c r="I81" i="6"/>
  <c r="J81" i="6"/>
  <c r="K81" i="6"/>
  <c r="L81" i="6"/>
  <c r="M81" i="6"/>
  <c r="D163" i="6"/>
  <c r="E163" i="6"/>
  <c r="F163" i="6"/>
  <c r="G163" i="6"/>
  <c r="H163" i="6"/>
  <c r="I163" i="6"/>
  <c r="J163" i="6"/>
  <c r="K163" i="6"/>
  <c r="L163" i="6"/>
  <c r="M163" i="6"/>
  <c r="D144" i="6"/>
  <c r="E144" i="6"/>
  <c r="F144" i="6"/>
  <c r="G144" i="6"/>
  <c r="H144" i="6"/>
  <c r="I144" i="6"/>
  <c r="J144" i="6"/>
  <c r="K144" i="6"/>
  <c r="L144" i="6"/>
  <c r="M144" i="6"/>
  <c r="D172" i="6"/>
  <c r="E172" i="6"/>
  <c r="F172" i="6"/>
  <c r="G172" i="6"/>
  <c r="H172" i="6"/>
  <c r="I172" i="6"/>
  <c r="J172" i="6"/>
  <c r="K172" i="6"/>
  <c r="L172" i="6"/>
  <c r="M172" i="6"/>
  <c r="D94" i="6"/>
  <c r="E94" i="6"/>
  <c r="F94" i="6"/>
  <c r="G94" i="6"/>
  <c r="H94" i="6"/>
  <c r="I94" i="6"/>
  <c r="J94" i="6"/>
  <c r="K94" i="6"/>
  <c r="L94" i="6"/>
  <c r="M94" i="6"/>
  <c r="D155" i="6"/>
  <c r="E155" i="6"/>
  <c r="F155" i="6"/>
  <c r="G155" i="6"/>
  <c r="H155" i="6"/>
  <c r="I155" i="6"/>
  <c r="J155" i="6"/>
  <c r="K155" i="6"/>
  <c r="L155" i="6"/>
  <c r="M155" i="6"/>
  <c r="D93" i="6"/>
  <c r="E93" i="6"/>
  <c r="F93" i="6"/>
  <c r="G93" i="6"/>
  <c r="H93" i="6"/>
  <c r="I93" i="6"/>
  <c r="J93" i="6"/>
  <c r="K93" i="6"/>
  <c r="L93" i="6"/>
  <c r="M93" i="6"/>
  <c r="D173" i="6"/>
  <c r="E173" i="6"/>
  <c r="F173" i="6"/>
  <c r="G173" i="6"/>
  <c r="H173" i="6"/>
  <c r="I173" i="6"/>
  <c r="J173" i="6"/>
  <c r="K173" i="6"/>
  <c r="L173" i="6"/>
  <c r="M173" i="6"/>
  <c r="D50" i="6"/>
  <c r="E50" i="6"/>
  <c r="F50" i="6"/>
  <c r="G50" i="6"/>
  <c r="H50" i="6"/>
  <c r="I50" i="6"/>
  <c r="J50" i="6"/>
  <c r="K50" i="6"/>
  <c r="L50" i="6"/>
  <c r="M50" i="6"/>
  <c r="D61" i="6"/>
  <c r="E61" i="6"/>
  <c r="F61" i="6"/>
  <c r="G61" i="6"/>
  <c r="H61" i="6"/>
  <c r="I61" i="6"/>
  <c r="J61" i="6"/>
  <c r="K61" i="6"/>
  <c r="L61" i="6"/>
  <c r="M61" i="6"/>
  <c r="D80" i="6"/>
  <c r="E80" i="6"/>
  <c r="F80" i="6"/>
  <c r="G80" i="6"/>
  <c r="H80" i="6"/>
  <c r="I80" i="6"/>
  <c r="J80" i="6"/>
  <c r="K80" i="6"/>
  <c r="L80" i="6"/>
  <c r="M80" i="6"/>
  <c r="D104" i="6"/>
  <c r="E104" i="6"/>
  <c r="F104" i="6"/>
  <c r="G104" i="6"/>
  <c r="H104" i="6"/>
  <c r="I104" i="6"/>
  <c r="J104" i="6"/>
  <c r="K104" i="6"/>
  <c r="L104" i="6"/>
  <c r="M104" i="6"/>
  <c r="D113" i="6"/>
  <c r="E113" i="6"/>
  <c r="F113" i="6"/>
  <c r="G113" i="6"/>
  <c r="H113" i="6"/>
  <c r="I113" i="6"/>
  <c r="J113" i="6"/>
  <c r="K113" i="6"/>
  <c r="L113" i="6"/>
  <c r="M113" i="6"/>
  <c r="D178" i="6"/>
  <c r="E178" i="6"/>
  <c r="F178" i="6"/>
  <c r="G178" i="6"/>
  <c r="H178" i="6"/>
  <c r="I178" i="6"/>
  <c r="J178" i="6"/>
  <c r="K178" i="6"/>
  <c r="L178" i="6"/>
  <c r="M178" i="6"/>
  <c r="D181" i="6"/>
  <c r="E181" i="6"/>
  <c r="F181" i="6"/>
  <c r="G181" i="6"/>
  <c r="H181" i="6"/>
  <c r="I181" i="6"/>
  <c r="J181" i="6"/>
  <c r="K181" i="6"/>
  <c r="L181" i="6"/>
  <c r="M181" i="6"/>
  <c r="D176" i="6"/>
  <c r="E176" i="6"/>
  <c r="F176" i="6"/>
  <c r="G176" i="6"/>
  <c r="H176" i="6"/>
  <c r="I176" i="6"/>
  <c r="J176" i="6"/>
  <c r="K176" i="6"/>
  <c r="L176" i="6"/>
  <c r="M176" i="6"/>
  <c r="D110" i="6"/>
  <c r="E110" i="6"/>
  <c r="F110" i="6"/>
  <c r="G110" i="6"/>
  <c r="H110" i="6"/>
  <c r="I110" i="6"/>
  <c r="J110" i="6"/>
  <c r="K110" i="6"/>
  <c r="L110" i="6"/>
  <c r="M110" i="6"/>
  <c r="D131" i="6"/>
  <c r="E131" i="6"/>
  <c r="F131" i="6"/>
  <c r="G131" i="6"/>
  <c r="H131" i="6"/>
  <c r="I131" i="6"/>
  <c r="J131" i="6"/>
  <c r="K131" i="6"/>
  <c r="L131" i="6"/>
  <c r="M131" i="6"/>
  <c r="D67" i="6"/>
  <c r="E67" i="6"/>
  <c r="F67" i="6"/>
  <c r="G67" i="6"/>
  <c r="H67" i="6"/>
  <c r="I67" i="6"/>
  <c r="J67" i="6"/>
  <c r="K67" i="6"/>
  <c r="L67" i="6"/>
  <c r="M67" i="6"/>
  <c r="D51" i="6"/>
  <c r="E51" i="6"/>
  <c r="F51" i="6"/>
  <c r="G51" i="6"/>
  <c r="H51" i="6"/>
  <c r="I51" i="6"/>
  <c r="J51" i="6"/>
  <c r="K51" i="6"/>
  <c r="L51" i="6"/>
  <c r="M51" i="6"/>
  <c r="D86" i="6"/>
  <c r="E86" i="6"/>
  <c r="F86" i="6"/>
  <c r="G86" i="6"/>
  <c r="H86" i="6"/>
  <c r="I86" i="6"/>
  <c r="J86" i="6"/>
  <c r="K86" i="6"/>
  <c r="L86" i="6"/>
  <c r="M86" i="6"/>
  <c r="D16" i="6"/>
  <c r="E16" i="6"/>
  <c r="F16" i="6"/>
  <c r="G16" i="6"/>
  <c r="H16" i="6"/>
  <c r="I16" i="6"/>
  <c r="J16" i="6"/>
  <c r="K16" i="6"/>
  <c r="L16" i="6"/>
  <c r="M16" i="6"/>
  <c r="D175" i="6"/>
  <c r="E175" i="6"/>
  <c r="F175" i="6"/>
  <c r="G175" i="6"/>
  <c r="H175" i="6"/>
  <c r="I175" i="6"/>
  <c r="J175" i="6"/>
  <c r="K175" i="6"/>
  <c r="L175" i="6"/>
  <c r="M175" i="6"/>
  <c r="D138" i="6"/>
  <c r="E138" i="6"/>
  <c r="F138" i="6"/>
  <c r="G138" i="6"/>
  <c r="H138" i="6"/>
  <c r="I138" i="6"/>
  <c r="J138" i="6"/>
  <c r="K138" i="6"/>
  <c r="L138" i="6"/>
  <c r="M138" i="6"/>
  <c r="D96" i="6"/>
  <c r="E96" i="6"/>
  <c r="F96" i="6"/>
  <c r="G96" i="6"/>
  <c r="H96" i="6"/>
  <c r="I96" i="6"/>
  <c r="J96" i="6"/>
  <c r="K96" i="6"/>
  <c r="L96" i="6"/>
  <c r="M96" i="6"/>
  <c r="D72" i="6"/>
  <c r="E72" i="6"/>
  <c r="F72" i="6"/>
  <c r="G72" i="6"/>
  <c r="H72" i="6"/>
  <c r="I72" i="6"/>
  <c r="J72" i="6"/>
  <c r="K72" i="6"/>
  <c r="L72" i="6"/>
  <c r="M72" i="6"/>
  <c r="D53" i="6"/>
  <c r="E53" i="6"/>
  <c r="F53" i="6"/>
  <c r="G53" i="6"/>
  <c r="H53" i="6"/>
  <c r="I53" i="6"/>
  <c r="J53" i="6"/>
  <c r="K53" i="6"/>
  <c r="L53" i="6"/>
  <c r="M53" i="6"/>
  <c r="D180" i="6"/>
  <c r="E180" i="6"/>
  <c r="F180" i="6"/>
  <c r="G180" i="6"/>
  <c r="H180" i="6"/>
  <c r="I180" i="6"/>
  <c r="J180" i="6"/>
  <c r="K180" i="6"/>
  <c r="L180" i="6"/>
  <c r="M180" i="6"/>
  <c r="D7" i="6"/>
  <c r="E7" i="6"/>
  <c r="F7" i="6"/>
  <c r="G7" i="6"/>
  <c r="H7" i="6"/>
  <c r="I7" i="6"/>
  <c r="J7" i="6"/>
  <c r="K7" i="6"/>
  <c r="L7" i="6"/>
  <c r="M7" i="6"/>
  <c r="D126" i="6"/>
  <c r="E126" i="6"/>
  <c r="F126" i="6"/>
  <c r="G126" i="6"/>
  <c r="H126" i="6"/>
  <c r="I126" i="6"/>
  <c r="J126" i="6"/>
  <c r="K126" i="6"/>
  <c r="L126" i="6"/>
  <c r="M126" i="6"/>
  <c r="D133" i="6"/>
  <c r="E133" i="6"/>
  <c r="F133" i="6"/>
  <c r="G133" i="6"/>
  <c r="H133" i="6"/>
  <c r="I133" i="6"/>
  <c r="J133" i="6"/>
  <c r="K133" i="6"/>
  <c r="L133" i="6"/>
  <c r="M133" i="6"/>
  <c r="D5" i="6"/>
  <c r="E5" i="6"/>
  <c r="F5" i="6"/>
  <c r="G5" i="6"/>
  <c r="H5" i="6"/>
  <c r="I5" i="6"/>
  <c r="J5" i="6"/>
  <c r="K5" i="6"/>
  <c r="L5" i="6"/>
  <c r="M5" i="6"/>
  <c r="D184" i="6"/>
  <c r="E184" i="6"/>
  <c r="F184" i="6"/>
  <c r="G184" i="6"/>
  <c r="H184" i="6"/>
  <c r="I184" i="6"/>
  <c r="J184" i="6"/>
  <c r="K184" i="6"/>
  <c r="L184" i="6"/>
  <c r="M184" i="6"/>
  <c r="F170" i="6"/>
  <c r="H170" i="6"/>
  <c r="J170" i="6"/>
  <c r="L170" i="6"/>
  <c r="D170" i="6"/>
  <c r="E170" i="6"/>
  <c r="G170" i="6"/>
  <c r="I170" i="6"/>
  <c r="K170" i="6"/>
  <c r="M170" i="6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" i="1"/>
  <c r="E6" i="5"/>
  <c r="F6" i="5"/>
  <c r="G6" i="5"/>
  <c r="H6" i="5"/>
  <c r="I6" i="5"/>
  <c r="J6" i="5"/>
  <c r="K6" i="5"/>
  <c r="L6" i="5"/>
  <c r="M6" i="5"/>
  <c r="N6" i="5"/>
  <c r="E7" i="5"/>
  <c r="F7" i="5"/>
  <c r="G7" i="5"/>
  <c r="H7" i="5"/>
  <c r="I7" i="5"/>
  <c r="J7" i="5"/>
  <c r="K7" i="5"/>
  <c r="L7" i="5"/>
  <c r="M7" i="5"/>
  <c r="N7" i="5"/>
  <c r="F5" i="5"/>
  <c r="G5" i="5"/>
  <c r="H5" i="5"/>
  <c r="I5" i="5"/>
  <c r="J5" i="5"/>
  <c r="K5" i="5"/>
  <c r="L5" i="5"/>
  <c r="M5" i="5"/>
  <c r="N5" i="5"/>
  <c r="F8" i="5"/>
  <c r="G8" i="5"/>
  <c r="H8" i="5"/>
  <c r="I8" i="5"/>
  <c r="J8" i="5"/>
  <c r="K8" i="5"/>
  <c r="L8" i="5"/>
  <c r="M8" i="5"/>
  <c r="N8" i="5"/>
  <c r="F3" i="5"/>
  <c r="G3" i="5"/>
  <c r="H3" i="5"/>
  <c r="I3" i="5"/>
  <c r="J3" i="5"/>
  <c r="K3" i="5"/>
  <c r="L3" i="5"/>
  <c r="M3" i="5"/>
  <c r="N3" i="5"/>
  <c r="E8" i="5"/>
  <c r="E5" i="5"/>
  <c r="E3" i="5"/>
  <c r="M108" i="4"/>
  <c r="L108" i="4"/>
  <c r="K108" i="4"/>
  <c r="J108" i="4"/>
  <c r="I108" i="4"/>
  <c r="H108" i="4"/>
  <c r="G108" i="4"/>
  <c r="F108" i="4"/>
  <c r="E108" i="4"/>
  <c r="D108" i="4"/>
  <c r="M120" i="4"/>
  <c r="L120" i="4"/>
  <c r="K120" i="4"/>
  <c r="J120" i="4"/>
  <c r="I120" i="4"/>
  <c r="H120" i="4"/>
  <c r="G120" i="4"/>
  <c r="F120" i="4"/>
  <c r="E120" i="4"/>
  <c r="D120" i="4"/>
  <c r="M19" i="4"/>
  <c r="L19" i="4"/>
  <c r="K19" i="4"/>
  <c r="J19" i="4"/>
  <c r="I19" i="4"/>
  <c r="H19" i="4"/>
  <c r="G19" i="4"/>
  <c r="F19" i="4"/>
  <c r="E19" i="4"/>
  <c r="D19" i="4"/>
  <c r="M27" i="4"/>
  <c r="L27" i="4"/>
  <c r="K27" i="4"/>
  <c r="J27" i="4"/>
  <c r="I27" i="4"/>
  <c r="H27" i="4"/>
  <c r="G27" i="4"/>
  <c r="F27" i="4"/>
  <c r="E27" i="4"/>
  <c r="D27" i="4"/>
  <c r="M165" i="4"/>
  <c r="L165" i="4"/>
  <c r="K165" i="4"/>
  <c r="J165" i="4"/>
  <c r="I165" i="4"/>
  <c r="H165" i="4"/>
  <c r="G165" i="4"/>
  <c r="F165" i="4"/>
  <c r="E165" i="4"/>
  <c r="D165" i="4"/>
  <c r="M131" i="4"/>
  <c r="L131" i="4"/>
  <c r="K131" i="4"/>
  <c r="J131" i="4"/>
  <c r="I131" i="4"/>
  <c r="H131" i="4"/>
  <c r="G131" i="4"/>
  <c r="F131" i="4"/>
  <c r="E131" i="4"/>
  <c r="D131" i="4"/>
  <c r="M173" i="4"/>
  <c r="L173" i="4"/>
  <c r="K173" i="4"/>
  <c r="J173" i="4"/>
  <c r="I173" i="4"/>
  <c r="H173" i="4"/>
  <c r="G173" i="4"/>
  <c r="F173" i="4"/>
  <c r="E173" i="4"/>
  <c r="D173" i="4"/>
  <c r="M11" i="4"/>
  <c r="L11" i="4"/>
  <c r="K11" i="4"/>
  <c r="J11" i="4"/>
  <c r="I11" i="4"/>
  <c r="H11" i="4"/>
  <c r="G11" i="4"/>
  <c r="F11" i="4"/>
  <c r="E11" i="4"/>
  <c r="D11" i="4"/>
  <c r="M168" i="4"/>
  <c r="L168" i="4"/>
  <c r="K168" i="4"/>
  <c r="J168" i="4"/>
  <c r="I168" i="4"/>
  <c r="H168" i="4"/>
  <c r="G168" i="4"/>
  <c r="F168" i="4"/>
  <c r="E168" i="4"/>
  <c r="D168" i="4"/>
  <c r="M14" i="4"/>
  <c r="L14" i="4"/>
  <c r="K14" i="4"/>
  <c r="J14" i="4"/>
  <c r="I14" i="4"/>
  <c r="H14" i="4"/>
  <c r="G14" i="4"/>
  <c r="F14" i="4"/>
  <c r="E14" i="4"/>
  <c r="D14" i="4"/>
  <c r="M97" i="4"/>
  <c r="L97" i="4"/>
  <c r="K97" i="4"/>
  <c r="J97" i="4"/>
  <c r="I97" i="4"/>
  <c r="H97" i="4"/>
  <c r="G97" i="4"/>
  <c r="F97" i="4"/>
  <c r="E97" i="4"/>
  <c r="D97" i="4"/>
  <c r="M166" i="4"/>
  <c r="L166" i="4"/>
  <c r="K166" i="4"/>
  <c r="J166" i="4"/>
  <c r="I166" i="4"/>
  <c r="H166" i="4"/>
  <c r="G166" i="4"/>
  <c r="F166" i="4"/>
  <c r="E166" i="4"/>
  <c r="D166" i="4"/>
  <c r="M38" i="4"/>
  <c r="L38" i="4"/>
  <c r="K38" i="4"/>
  <c r="J38" i="4"/>
  <c r="I38" i="4"/>
  <c r="H38" i="4"/>
  <c r="G38" i="4"/>
  <c r="F38" i="4"/>
  <c r="E38" i="4"/>
  <c r="D38" i="4"/>
  <c r="M141" i="4"/>
  <c r="L141" i="4"/>
  <c r="K141" i="4"/>
  <c r="J141" i="4"/>
  <c r="I141" i="4"/>
  <c r="H141" i="4"/>
  <c r="G141" i="4"/>
  <c r="F141" i="4"/>
  <c r="E141" i="4"/>
  <c r="D141" i="4"/>
  <c r="M169" i="4"/>
  <c r="L169" i="4"/>
  <c r="K169" i="4"/>
  <c r="J169" i="4"/>
  <c r="I169" i="4"/>
  <c r="H169" i="4"/>
  <c r="G169" i="4"/>
  <c r="F169" i="4"/>
  <c r="E169" i="4"/>
  <c r="D169" i="4"/>
  <c r="M137" i="4"/>
  <c r="L137" i="4"/>
  <c r="K137" i="4"/>
  <c r="J137" i="4"/>
  <c r="I137" i="4"/>
  <c r="H137" i="4"/>
  <c r="G137" i="4"/>
  <c r="F137" i="4"/>
  <c r="E137" i="4"/>
  <c r="D137" i="4"/>
  <c r="M31" i="4"/>
  <c r="L31" i="4"/>
  <c r="K31" i="4"/>
  <c r="J31" i="4"/>
  <c r="I31" i="4"/>
  <c r="H31" i="4"/>
  <c r="G31" i="4"/>
  <c r="F31" i="4"/>
  <c r="E31" i="4"/>
  <c r="D31" i="4"/>
  <c r="M41" i="4"/>
  <c r="L41" i="4"/>
  <c r="K41" i="4"/>
  <c r="J41" i="4"/>
  <c r="I41" i="4"/>
  <c r="H41" i="4"/>
  <c r="G41" i="4"/>
  <c r="F41" i="4"/>
  <c r="E41" i="4"/>
  <c r="D41" i="4"/>
  <c r="M6" i="4"/>
  <c r="L6" i="4"/>
  <c r="K6" i="4"/>
  <c r="J6" i="4"/>
  <c r="I6" i="4"/>
  <c r="H6" i="4"/>
  <c r="G6" i="4"/>
  <c r="F6" i="4"/>
  <c r="E6" i="4"/>
  <c r="D6" i="4"/>
  <c r="M100" i="4"/>
  <c r="L100" i="4"/>
  <c r="K100" i="4"/>
  <c r="J100" i="4"/>
  <c r="I100" i="4"/>
  <c r="H100" i="4"/>
  <c r="G100" i="4"/>
  <c r="F100" i="4"/>
  <c r="E100" i="4"/>
  <c r="D100" i="4"/>
  <c r="M145" i="4"/>
  <c r="AB145" i="4" s="1"/>
  <c r="L145" i="4"/>
  <c r="K145" i="4"/>
  <c r="J145" i="4"/>
  <c r="I145" i="4"/>
  <c r="H145" i="4"/>
  <c r="G145" i="4"/>
  <c r="F145" i="4"/>
  <c r="E145" i="4"/>
  <c r="D145" i="4"/>
  <c r="M54" i="4"/>
  <c r="L54" i="4"/>
  <c r="K54" i="4"/>
  <c r="J54" i="4"/>
  <c r="I54" i="4"/>
  <c r="H54" i="4"/>
  <c r="G54" i="4"/>
  <c r="F54" i="4"/>
  <c r="E54" i="4"/>
  <c r="D54" i="4"/>
  <c r="M39" i="4"/>
  <c r="L39" i="4"/>
  <c r="K39" i="4"/>
  <c r="J39" i="4"/>
  <c r="I39" i="4"/>
  <c r="H39" i="4"/>
  <c r="G39" i="4"/>
  <c r="F39" i="4"/>
  <c r="E39" i="4"/>
  <c r="D39" i="4"/>
  <c r="M5" i="4"/>
  <c r="AB5" i="4" s="1"/>
  <c r="L5" i="4"/>
  <c r="K5" i="4"/>
  <c r="J5" i="4"/>
  <c r="I5" i="4"/>
  <c r="H5" i="4"/>
  <c r="G5" i="4"/>
  <c r="F5" i="4"/>
  <c r="E5" i="4"/>
  <c r="D5" i="4"/>
  <c r="M139" i="4"/>
  <c r="L139" i="4"/>
  <c r="K139" i="4"/>
  <c r="J139" i="4"/>
  <c r="I139" i="4"/>
  <c r="H139" i="4"/>
  <c r="G139" i="4"/>
  <c r="F139" i="4"/>
  <c r="E139" i="4"/>
  <c r="D139" i="4"/>
  <c r="M51" i="4"/>
  <c r="L51" i="4"/>
  <c r="K51" i="4"/>
  <c r="J51" i="4"/>
  <c r="I51" i="4"/>
  <c r="H51" i="4"/>
  <c r="G51" i="4"/>
  <c r="F51" i="4"/>
  <c r="E51" i="4"/>
  <c r="D51" i="4"/>
  <c r="M135" i="4"/>
  <c r="L135" i="4"/>
  <c r="K135" i="4"/>
  <c r="J135" i="4"/>
  <c r="I135" i="4"/>
  <c r="H135" i="4"/>
  <c r="G135" i="4"/>
  <c r="F135" i="4"/>
  <c r="E135" i="4"/>
  <c r="D135" i="4"/>
  <c r="M118" i="4"/>
  <c r="L118" i="4"/>
  <c r="K118" i="4"/>
  <c r="J118" i="4"/>
  <c r="I118" i="4"/>
  <c r="H118" i="4"/>
  <c r="G118" i="4"/>
  <c r="F118" i="4"/>
  <c r="E118" i="4"/>
  <c r="D118" i="4"/>
  <c r="M30" i="4"/>
  <c r="L30" i="4"/>
  <c r="K30" i="4"/>
  <c r="J30" i="4"/>
  <c r="I30" i="4"/>
  <c r="H30" i="4"/>
  <c r="G30" i="4"/>
  <c r="F30" i="4"/>
  <c r="E30" i="4"/>
  <c r="D30" i="4"/>
  <c r="M37" i="4"/>
  <c r="L37" i="4"/>
  <c r="K37" i="4"/>
  <c r="J37" i="4"/>
  <c r="I37" i="4"/>
  <c r="H37" i="4"/>
  <c r="G37" i="4"/>
  <c r="F37" i="4"/>
  <c r="E37" i="4"/>
  <c r="D37" i="4"/>
  <c r="M9" i="4"/>
  <c r="L9" i="4"/>
  <c r="K9" i="4"/>
  <c r="J9" i="4"/>
  <c r="I9" i="4"/>
  <c r="H9" i="4"/>
  <c r="G9" i="4"/>
  <c r="F9" i="4"/>
  <c r="E9" i="4"/>
  <c r="D9" i="4"/>
  <c r="M3" i="4"/>
  <c r="L3" i="4"/>
  <c r="K3" i="4"/>
  <c r="J3" i="4"/>
  <c r="I3" i="4"/>
  <c r="H3" i="4"/>
  <c r="G3" i="4"/>
  <c r="F3" i="4"/>
  <c r="E3" i="4"/>
  <c r="D3" i="4"/>
  <c r="M20" i="4"/>
  <c r="AB169" i="4" s="1"/>
  <c r="L20" i="4"/>
  <c r="K20" i="4"/>
  <c r="J20" i="4"/>
  <c r="I20" i="4"/>
  <c r="H20" i="4"/>
  <c r="G20" i="4"/>
  <c r="F20" i="4"/>
  <c r="E20" i="4"/>
  <c r="D20" i="4"/>
  <c r="M78" i="4"/>
  <c r="L78" i="4"/>
  <c r="K78" i="4"/>
  <c r="J78" i="4"/>
  <c r="I78" i="4"/>
  <c r="H78" i="4"/>
  <c r="G78" i="4"/>
  <c r="F78" i="4"/>
  <c r="E78" i="4"/>
  <c r="D78" i="4"/>
  <c r="M187" i="4"/>
  <c r="L187" i="4"/>
  <c r="K187" i="4"/>
  <c r="J187" i="4"/>
  <c r="I187" i="4"/>
  <c r="H187" i="4"/>
  <c r="G187" i="4"/>
  <c r="F187" i="4"/>
  <c r="E187" i="4"/>
  <c r="D187" i="4"/>
  <c r="M80" i="4"/>
  <c r="L80" i="4"/>
  <c r="K80" i="4"/>
  <c r="J80" i="4"/>
  <c r="I80" i="4"/>
  <c r="H80" i="4"/>
  <c r="G80" i="4"/>
  <c r="F80" i="4"/>
  <c r="E80" i="4"/>
  <c r="D80" i="4"/>
  <c r="M105" i="4"/>
  <c r="L105" i="4"/>
  <c r="K105" i="4"/>
  <c r="J105" i="4"/>
  <c r="I105" i="4"/>
  <c r="H105" i="4"/>
  <c r="G105" i="4"/>
  <c r="F105" i="4"/>
  <c r="E105" i="4"/>
  <c r="D105" i="4"/>
  <c r="M185" i="4"/>
  <c r="L185" i="4"/>
  <c r="K185" i="4"/>
  <c r="J185" i="4"/>
  <c r="I185" i="4"/>
  <c r="H185" i="4"/>
  <c r="G185" i="4"/>
  <c r="F185" i="4"/>
  <c r="E185" i="4"/>
  <c r="D185" i="4"/>
  <c r="M46" i="4"/>
  <c r="L46" i="4"/>
  <c r="K46" i="4"/>
  <c r="J46" i="4"/>
  <c r="I46" i="4"/>
  <c r="H46" i="4"/>
  <c r="G46" i="4"/>
  <c r="F46" i="4"/>
  <c r="E46" i="4"/>
  <c r="D46" i="4"/>
  <c r="M43" i="4"/>
  <c r="L43" i="4"/>
  <c r="K43" i="4"/>
  <c r="J43" i="4"/>
  <c r="I43" i="4"/>
  <c r="H43" i="4"/>
  <c r="G43" i="4"/>
  <c r="F43" i="4"/>
  <c r="E43" i="4"/>
  <c r="D43" i="4"/>
  <c r="M110" i="4"/>
  <c r="L110" i="4"/>
  <c r="K110" i="4"/>
  <c r="J110" i="4"/>
  <c r="I110" i="4"/>
  <c r="H110" i="4"/>
  <c r="G110" i="4"/>
  <c r="F110" i="4"/>
  <c r="E110" i="4"/>
  <c r="D110" i="4"/>
  <c r="M21" i="4"/>
  <c r="L21" i="4"/>
  <c r="K21" i="4"/>
  <c r="J21" i="4"/>
  <c r="I21" i="4"/>
  <c r="H21" i="4"/>
  <c r="G21" i="4"/>
  <c r="F21" i="4"/>
  <c r="E21" i="4"/>
  <c r="D21" i="4"/>
  <c r="M96" i="4"/>
  <c r="L96" i="4"/>
  <c r="K96" i="4"/>
  <c r="J96" i="4"/>
  <c r="I96" i="4"/>
  <c r="H96" i="4"/>
  <c r="G96" i="4"/>
  <c r="F96" i="4"/>
  <c r="E96" i="4"/>
  <c r="D96" i="4"/>
  <c r="M17" i="4"/>
  <c r="L17" i="4"/>
  <c r="K17" i="4"/>
  <c r="J17" i="4"/>
  <c r="I17" i="4"/>
  <c r="H17" i="4"/>
  <c r="G17" i="4"/>
  <c r="F17" i="4"/>
  <c r="E17" i="4"/>
  <c r="D17" i="4"/>
  <c r="M181" i="4"/>
  <c r="L181" i="4"/>
  <c r="K181" i="4"/>
  <c r="J181" i="4"/>
  <c r="I181" i="4"/>
  <c r="H181" i="4"/>
  <c r="G181" i="4"/>
  <c r="F181" i="4"/>
  <c r="E181" i="4"/>
  <c r="D181" i="4"/>
  <c r="M116" i="4"/>
  <c r="L116" i="4"/>
  <c r="K116" i="4"/>
  <c r="J116" i="4"/>
  <c r="I116" i="4"/>
  <c r="H116" i="4"/>
  <c r="G116" i="4"/>
  <c r="F116" i="4"/>
  <c r="E116" i="4"/>
  <c r="D116" i="4"/>
  <c r="M179" i="4"/>
  <c r="L179" i="4"/>
  <c r="K179" i="4"/>
  <c r="J179" i="4"/>
  <c r="I179" i="4"/>
  <c r="H179" i="4"/>
  <c r="G179" i="4"/>
  <c r="F179" i="4"/>
  <c r="E179" i="4"/>
  <c r="D179" i="4"/>
  <c r="M201" i="4"/>
  <c r="L201" i="4"/>
  <c r="K201" i="4"/>
  <c r="J201" i="4"/>
  <c r="I201" i="4"/>
  <c r="H201" i="4"/>
  <c r="G201" i="4"/>
  <c r="F201" i="4"/>
  <c r="E201" i="4"/>
  <c r="D201" i="4"/>
  <c r="M34" i="4"/>
  <c r="L34" i="4"/>
  <c r="K34" i="4"/>
  <c r="J34" i="4"/>
  <c r="I34" i="4"/>
  <c r="H34" i="4"/>
  <c r="G34" i="4"/>
  <c r="F34" i="4"/>
  <c r="E34" i="4"/>
  <c r="D34" i="4"/>
  <c r="M123" i="4"/>
  <c r="L123" i="4"/>
  <c r="K123" i="4"/>
  <c r="J123" i="4"/>
  <c r="I123" i="4"/>
  <c r="H123" i="4"/>
  <c r="G123" i="4"/>
  <c r="F123" i="4"/>
  <c r="E123" i="4"/>
  <c r="D123" i="4"/>
  <c r="M109" i="4"/>
  <c r="L109" i="4"/>
  <c r="K109" i="4"/>
  <c r="J109" i="4"/>
  <c r="I109" i="4"/>
  <c r="H109" i="4"/>
  <c r="G109" i="4"/>
  <c r="F109" i="4"/>
  <c r="E109" i="4"/>
  <c r="D109" i="4"/>
  <c r="M63" i="4"/>
  <c r="L63" i="4"/>
  <c r="K63" i="4"/>
  <c r="J63" i="4"/>
  <c r="I63" i="4"/>
  <c r="H63" i="4"/>
  <c r="G63" i="4"/>
  <c r="F63" i="4"/>
  <c r="E63" i="4"/>
  <c r="D63" i="4"/>
  <c r="M186" i="4"/>
  <c r="L186" i="4"/>
  <c r="K186" i="4"/>
  <c r="J186" i="4"/>
  <c r="I186" i="4"/>
  <c r="H186" i="4"/>
  <c r="G186" i="4"/>
  <c r="F186" i="4"/>
  <c r="E186" i="4"/>
  <c r="D186" i="4"/>
  <c r="M148" i="4"/>
  <c r="AB148" i="4" s="1"/>
  <c r="L148" i="4"/>
  <c r="K148" i="4"/>
  <c r="J148" i="4"/>
  <c r="I148" i="4"/>
  <c r="H148" i="4"/>
  <c r="G148" i="4"/>
  <c r="F148" i="4"/>
  <c r="E148" i="4"/>
  <c r="D148" i="4"/>
  <c r="M121" i="4"/>
  <c r="L121" i="4"/>
  <c r="K121" i="4"/>
  <c r="J121" i="4"/>
  <c r="I121" i="4"/>
  <c r="H121" i="4"/>
  <c r="G121" i="4"/>
  <c r="F121" i="4"/>
  <c r="E121" i="4"/>
  <c r="D121" i="4"/>
  <c r="M87" i="4"/>
  <c r="L87" i="4"/>
  <c r="K87" i="4"/>
  <c r="J87" i="4"/>
  <c r="I87" i="4"/>
  <c r="H87" i="4"/>
  <c r="G87" i="4"/>
  <c r="F87" i="4"/>
  <c r="E87" i="4"/>
  <c r="D87" i="4"/>
  <c r="M132" i="4"/>
  <c r="L132" i="4"/>
  <c r="K132" i="4"/>
  <c r="J132" i="4"/>
  <c r="I132" i="4"/>
  <c r="H132" i="4"/>
  <c r="G132" i="4"/>
  <c r="F132" i="4"/>
  <c r="E132" i="4"/>
  <c r="D132" i="4"/>
  <c r="M104" i="4"/>
  <c r="L104" i="4"/>
  <c r="K104" i="4"/>
  <c r="J104" i="4"/>
  <c r="I104" i="4"/>
  <c r="H104" i="4"/>
  <c r="G104" i="4"/>
  <c r="F104" i="4"/>
  <c r="E104" i="4"/>
  <c r="D104" i="4"/>
  <c r="M73" i="4"/>
  <c r="L73" i="4"/>
  <c r="K73" i="4"/>
  <c r="J73" i="4"/>
  <c r="I73" i="4"/>
  <c r="H73" i="4"/>
  <c r="G73" i="4"/>
  <c r="F73" i="4"/>
  <c r="E73" i="4"/>
  <c r="D73" i="4"/>
  <c r="M174" i="4"/>
  <c r="L174" i="4"/>
  <c r="K174" i="4"/>
  <c r="J174" i="4"/>
  <c r="I174" i="4"/>
  <c r="H174" i="4"/>
  <c r="G174" i="4"/>
  <c r="F174" i="4"/>
  <c r="E174" i="4"/>
  <c r="D174" i="4"/>
  <c r="M25" i="4"/>
  <c r="L25" i="4"/>
  <c r="K25" i="4"/>
  <c r="J25" i="4"/>
  <c r="I25" i="4"/>
  <c r="H25" i="4"/>
  <c r="G25" i="4"/>
  <c r="F25" i="4"/>
  <c r="E25" i="4"/>
  <c r="D25" i="4"/>
  <c r="M35" i="4"/>
  <c r="L35" i="4"/>
  <c r="K35" i="4"/>
  <c r="J35" i="4"/>
  <c r="I35" i="4"/>
  <c r="H35" i="4"/>
  <c r="G35" i="4"/>
  <c r="F35" i="4"/>
  <c r="E35" i="4"/>
  <c r="D35" i="4"/>
  <c r="M195" i="4"/>
  <c r="L195" i="4"/>
  <c r="K195" i="4"/>
  <c r="J195" i="4"/>
  <c r="I195" i="4"/>
  <c r="H195" i="4"/>
  <c r="G195" i="4"/>
  <c r="F195" i="4"/>
  <c r="E195" i="4"/>
  <c r="D195" i="4"/>
  <c r="M192" i="4"/>
  <c r="L192" i="4"/>
  <c r="K192" i="4"/>
  <c r="J192" i="4"/>
  <c r="I192" i="4"/>
  <c r="H192" i="4"/>
  <c r="G192" i="4"/>
  <c r="F192" i="4"/>
  <c r="E192" i="4"/>
  <c r="D192" i="4"/>
  <c r="M180" i="4"/>
  <c r="L180" i="4"/>
  <c r="K180" i="4"/>
  <c r="J180" i="4"/>
  <c r="I180" i="4"/>
  <c r="H180" i="4"/>
  <c r="G180" i="4"/>
  <c r="F180" i="4"/>
  <c r="E180" i="4"/>
  <c r="D180" i="4"/>
  <c r="M106" i="4"/>
  <c r="AB106" i="4" s="1"/>
  <c r="L106" i="4"/>
  <c r="K106" i="4"/>
  <c r="J106" i="4"/>
  <c r="I106" i="4"/>
  <c r="H106" i="4"/>
  <c r="G106" i="4"/>
  <c r="F106" i="4"/>
  <c r="E106" i="4"/>
  <c r="D106" i="4"/>
  <c r="M90" i="4"/>
  <c r="AB90" i="4" s="1"/>
  <c r="L90" i="4"/>
  <c r="K90" i="4"/>
  <c r="J90" i="4"/>
  <c r="I90" i="4"/>
  <c r="H90" i="4"/>
  <c r="G90" i="4"/>
  <c r="F90" i="4"/>
  <c r="E90" i="4"/>
  <c r="D90" i="4"/>
  <c r="M15" i="4"/>
  <c r="L15" i="4"/>
  <c r="K15" i="4"/>
  <c r="J15" i="4"/>
  <c r="I15" i="4"/>
  <c r="H15" i="4"/>
  <c r="G15" i="4"/>
  <c r="F15" i="4"/>
  <c r="E15" i="4"/>
  <c r="D15" i="4"/>
  <c r="M154" i="4"/>
  <c r="L154" i="4"/>
  <c r="K154" i="4"/>
  <c r="J154" i="4"/>
  <c r="I154" i="4"/>
  <c r="H154" i="4"/>
  <c r="G154" i="4"/>
  <c r="F154" i="4"/>
  <c r="E154" i="4"/>
  <c r="D154" i="4"/>
  <c r="M64" i="4"/>
  <c r="L64" i="4"/>
  <c r="K64" i="4"/>
  <c r="J64" i="4"/>
  <c r="I64" i="4"/>
  <c r="H64" i="4"/>
  <c r="G64" i="4"/>
  <c r="F64" i="4"/>
  <c r="E64" i="4"/>
  <c r="D64" i="4"/>
  <c r="M98" i="4"/>
  <c r="L98" i="4"/>
  <c r="K98" i="4"/>
  <c r="J98" i="4"/>
  <c r="I98" i="4"/>
  <c r="H98" i="4"/>
  <c r="G98" i="4"/>
  <c r="F98" i="4"/>
  <c r="E98" i="4"/>
  <c r="D98" i="4"/>
  <c r="M140" i="4"/>
  <c r="L140" i="4"/>
  <c r="K140" i="4"/>
  <c r="J140" i="4"/>
  <c r="I140" i="4"/>
  <c r="H140" i="4"/>
  <c r="G140" i="4"/>
  <c r="F140" i="4"/>
  <c r="E140" i="4"/>
  <c r="D140" i="4"/>
  <c r="M194" i="4"/>
  <c r="L194" i="4"/>
  <c r="K194" i="4"/>
  <c r="J194" i="4"/>
  <c r="I194" i="4"/>
  <c r="H194" i="4"/>
  <c r="G194" i="4"/>
  <c r="F194" i="4"/>
  <c r="E194" i="4"/>
  <c r="D194" i="4"/>
  <c r="M95" i="4"/>
  <c r="L95" i="4"/>
  <c r="K95" i="4"/>
  <c r="J95" i="4"/>
  <c r="I95" i="4"/>
  <c r="H95" i="4"/>
  <c r="G95" i="4"/>
  <c r="F95" i="4"/>
  <c r="E95" i="4"/>
  <c r="D95" i="4"/>
  <c r="M157" i="4"/>
  <c r="L157" i="4"/>
  <c r="K157" i="4"/>
  <c r="J157" i="4"/>
  <c r="I157" i="4"/>
  <c r="H157" i="4"/>
  <c r="G157" i="4"/>
  <c r="F157" i="4"/>
  <c r="E157" i="4"/>
  <c r="D157" i="4"/>
  <c r="M52" i="4"/>
  <c r="L52" i="4"/>
  <c r="K52" i="4"/>
  <c r="J52" i="4"/>
  <c r="I52" i="4"/>
  <c r="H52" i="4"/>
  <c r="G52" i="4"/>
  <c r="F52" i="4"/>
  <c r="E52" i="4"/>
  <c r="D52" i="4"/>
  <c r="M128" i="4"/>
  <c r="L128" i="4"/>
  <c r="K128" i="4"/>
  <c r="J128" i="4"/>
  <c r="I128" i="4"/>
  <c r="H128" i="4"/>
  <c r="G128" i="4"/>
  <c r="F128" i="4"/>
  <c r="E128" i="4"/>
  <c r="D128" i="4"/>
  <c r="M75" i="4"/>
  <c r="L75" i="4"/>
  <c r="K75" i="4"/>
  <c r="J75" i="4"/>
  <c r="I75" i="4"/>
  <c r="H75" i="4"/>
  <c r="G75" i="4"/>
  <c r="F75" i="4"/>
  <c r="E75" i="4"/>
  <c r="D75" i="4"/>
  <c r="M92" i="4"/>
  <c r="L92" i="4"/>
  <c r="K92" i="4"/>
  <c r="J92" i="4"/>
  <c r="I92" i="4"/>
  <c r="H92" i="4"/>
  <c r="G92" i="4"/>
  <c r="F92" i="4"/>
  <c r="E92" i="4"/>
  <c r="D92" i="4"/>
  <c r="M155" i="4"/>
  <c r="L155" i="4"/>
  <c r="K155" i="4"/>
  <c r="J155" i="4"/>
  <c r="I155" i="4"/>
  <c r="H155" i="4"/>
  <c r="G155" i="4"/>
  <c r="F155" i="4"/>
  <c r="E155" i="4"/>
  <c r="D155" i="4"/>
  <c r="M53" i="4"/>
  <c r="L53" i="4"/>
  <c r="K53" i="4"/>
  <c r="J53" i="4"/>
  <c r="I53" i="4"/>
  <c r="H53" i="4"/>
  <c r="G53" i="4"/>
  <c r="F53" i="4"/>
  <c r="E53" i="4"/>
  <c r="D53" i="4"/>
  <c r="M86" i="4"/>
  <c r="L86" i="4"/>
  <c r="K86" i="4"/>
  <c r="J86" i="4"/>
  <c r="I86" i="4"/>
  <c r="H86" i="4"/>
  <c r="G86" i="4"/>
  <c r="F86" i="4"/>
  <c r="E86" i="4"/>
  <c r="D86" i="4"/>
  <c r="M111" i="4"/>
  <c r="L111" i="4"/>
  <c r="K111" i="4"/>
  <c r="J111" i="4"/>
  <c r="I111" i="4"/>
  <c r="H111" i="4"/>
  <c r="G111" i="4"/>
  <c r="F111" i="4"/>
  <c r="E111" i="4"/>
  <c r="D111" i="4"/>
  <c r="M32" i="4"/>
  <c r="AB118" i="4" s="1"/>
  <c r="L32" i="4"/>
  <c r="K32" i="4"/>
  <c r="J32" i="4"/>
  <c r="I32" i="4"/>
  <c r="H32" i="4"/>
  <c r="G32" i="4"/>
  <c r="F32" i="4"/>
  <c r="E32" i="4"/>
  <c r="D32" i="4"/>
  <c r="M117" i="4"/>
  <c r="AB117" i="4" s="1"/>
  <c r="L117" i="4"/>
  <c r="K117" i="4"/>
  <c r="J117" i="4"/>
  <c r="I117" i="4"/>
  <c r="H117" i="4"/>
  <c r="G117" i="4"/>
  <c r="F117" i="4"/>
  <c r="E117" i="4"/>
  <c r="D117" i="4"/>
  <c r="M189" i="4"/>
  <c r="L189" i="4"/>
  <c r="K189" i="4"/>
  <c r="J189" i="4"/>
  <c r="I189" i="4"/>
  <c r="H189" i="4"/>
  <c r="G189" i="4"/>
  <c r="F189" i="4"/>
  <c r="E189" i="4"/>
  <c r="D189" i="4"/>
  <c r="M190" i="4"/>
  <c r="L190" i="4"/>
  <c r="K190" i="4"/>
  <c r="J190" i="4"/>
  <c r="I190" i="4"/>
  <c r="H190" i="4"/>
  <c r="G190" i="4"/>
  <c r="F190" i="4"/>
  <c r="E190" i="4"/>
  <c r="D190" i="4"/>
  <c r="M175" i="4"/>
  <c r="L175" i="4"/>
  <c r="K175" i="4"/>
  <c r="J175" i="4"/>
  <c r="I175" i="4"/>
  <c r="H175" i="4"/>
  <c r="G175" i="4"/>
  <c r="F175" i="4"/>
  <c r="E175" i="4"/>
  <c r="D175" i="4"/>
  <c r="M144" i="4"/>
  <c r="L144" i="4"/>
  <c r="K144" i="4"/>
  <c r="J144" i="4"/>
  <c r="I144" i="4"/>
  <c r="H144" i="4"/>
  <c r="G144" i="4"/>
  <c r="F144" i="4"/>
  <c r="E144" i="4"/>
  <c r="D144" i="4"/>
  <c r="M81" i="4"/>
  <c r="L81" i="4"/>
  <c r="K81" i="4"/>
  <c r="J81" i="4"/>
  <c r="I81" i="4"/>
  <c r="H81" i="4"/>
  <c r="G81" i="4"/>
  <c r="F81" i="4"/>
  <c r="E81" i="4"/>
  <c r="D81" i="4"/>
  <c r="M161" i="4"/>
  <c r="L161" i="4"/>
  <c r="K161" i="4"/>
  <c r="J161" i="4"/>
  <c r="I161" i="4"/>
  <c r="H161" i="4"/>
  <c r="G161" i="4"/>
  <c r="F161" i="4"/>
  <c r="E161" i="4"/>
  <c r="D161" i="4"/>
  <c r="M188" i="4"/>
  <c r="L188" i="4"/>
  <c r="K188" i="4"/>
  <c r="J188" i="4"/>
  <c r="I188" i="4"/>
  <c r="H188" i="4"/>
  <c r="G188" i="4"/>
  <c r="F188" i="4"/>
  <c r="E188" i="4"/>
  <c r="D188" i="4"/>
  <c r="M147" i="4"/>
  <c r="L147" i="4"/>
  <c r="K147" i="4"/>
  <c r="J147" i="4"/>
  <c r="I147" i="4"/>
  <c r="H147" i="4"/>
  <c r="G147" i="4"/>
  <c r="F147" i="4"/>
  <c r="E147" i="4"/>
  <c r="D147" i="4"/>
  <c r="M59" i="4"/>
  <c r="L59" i="4"/>
  <c r="K59" i="4"/>
  <c r="J59" i="4"/>
  <c r="I59" i="4"/>
  <c r="H59" i="4"/>
  <c r="G59" i="4"/>
  <c r="F59" i="4"/>
  <c r="E59" i="4"/>
  <c r="D59" i="4"/>
  <c r="M127" i="4"/>
  <c r="L127" i="4"/>
  <c r="K127" i="4"/>
  <c r="J127" i="4"/>
  <c r="I127" i="4"/>
  <c r="H127" i="4"/>
  <c r="G127" i="4"/>
  <c r="F127" i="4"/>
  <c r="E127" i="4"/>
  <c r="D127" i="4"/>
  <c r="M77" i="4"/>
  <c r="L77" i="4"/>
  <c r="K77" i="4"/>
  <c r="J77" i="4"/>
  <c r="I77" i="4"/>
  <c r="H77" i="4"/>
  <c r="G77" i="4"/>
  <c r="F77" i="4"/>
  <c r="E77" i="4"/>
  <c r="D77" i="4"/>
  <c r="M103" i="4"/>
  <c r="L103" i="4"/>
  <c r="K103" i="4"/>
  <c r="J103" i="4"/>
  <c r="I103" i="4"/>
  <c r="H103" i="4"/>
  <c r="G103" i="4"/>
  <c r="F103" i="4"/>
  <c r="E103" i="4"/>
  <c r="D103" i="4"/>
  <c r="M149" i="4"/>
  <c r="L149" i="4"/>
  <c r="K149" i="4"/>
  <c r="J149" i="4"/>
  <c r="I149" i="4"/>
  <c r="H149" i="4"/>
  <c r="G149" i="4"/>
  <c r="F149" i="4"/>
  <c r="E149" i="4"/>
  <c r="D149" i="4"/>
  <c r="M60" i="4"/>
  <c r="L60" i="4"/>
  <c r="K60" i="4"/>
  <c r="J60" i="4"/>
  <c r="I60" i="4"/>
  <c r="H60" i="4"/>
  <c r="G60" i="4"/>
  <c r="F60" i="4"/>
  <c r="E60" i="4"/>
  <c r="D60" i="4"/>
  <c r="M28" i="4"/>
  <c r="L28" i="4"/>
  <c r="K28" i="4"/>
  <c r="J28" i="4"/>
  <c r="I28" i="4"/>
  <c r="H28" i="4"/>
  <c r="G28" i="4"/>
  <c r="F28" i="4"/>
  <c r="E28" i="4"/>
  <c r="D28" i="4"/>
  <c r="M107" i="4"/>
  <c r="L107" i="4"/>
  <c r="K107" i="4"/>
  <c r="J107" i="4"/>
  <c r="I107" i="4"/>
  <c r="H107" i="4"/>
  <c r="G107" i="4"/>
  <c r="F107" i="4"/>
  <c r="E107" i="4"/>
  <c r="D107" i="4"/>
  <c r="M115" i="4"/>
  <c r="L115" i="4"/>
  <c r="K115" i="4"/>
  <c r="J115" i="4"/>
  <c r="I115" i="4"/>
  <c r="H115" i="4"/>
  <c r="G115" i="4"/>
  <c r="F115" i="4"/>
  <c r="E115" i="4"/>
  <c r="D115" i="4"/>
  <c r="M159" i="4"/>
  <c r="L159" i="4"/>
  <c r="K159" i="4"/>
  <c r="J159" i="4"/>
  <c r="I159" i="4"/>
  <c r="H159" i="4"/>
  <c r="G159" i="4"/>
  <c r="F159" i="4"/>
  <c r="E159" i="4"/>
  <c r="D159" i="4"/>
  <c r="M162" i="4"/>
  <c r="L162" i="4"/>
  <c r="K162" i="4"/>
  <c r="J162" i="4"/>
  <c r="I162" i="4"/>
  <c r="H162" i="4"/>
  <c r="G162" i="4"/>
  <c r="F162" i="4"/>
  <c r="E162" i="4"/>
  <c r="D162" i="4"/>
  <c r="M184" i="4"/>
  <c r="L184" i="4"/>
  <c r="K184" i="4"/>
  <c r="J184" i="4"/>
  <c r="I184" i="4"/>
  <c r="H184" i="4"/>
  <c r="G184" i="4"/>
  <c r="F184" i="4"/>
  <c r="E184" i="4"/>
  <c r="D184" i="4"/>
  <c r="M29" i="4"/>
  <c r="L29" i="4"/>
  <c r="K29" i="4"/>
  <c r="J29" i="4"/>
  <c r="I29" i="4"/>
  <c r="H29" i="4"/>
  <c r="G29" i="4"/>
  <c r="F29" i="4"/>
  <c r="E29" i="4"/>
  <c r="D29" i="4"/>
  <c r="M66" i="4"/>
  <c r="L66" i="4"/>
  <c r="K66" i="4"/>
  <c r="J66" i="4"/>
  <c r="I66" i="4"/>
  <c r="H66" i="4"/>
  <c r="G66" i="4"/>
  <c r="F66" i="4"/>
  <c r="E66" i="4"/>
  <c r="D66" i="4"/>
  <c r="M151" i="4"/>
  <c r="L151" i="4"/>
  <c r="K151" i="4"/>
  <c r="J151" i="4"/>
  <c r="I151" i="4"/>
  <c r="H151" i="4"/>
  <c r="G151" i="4"/>
  <c r="F151" i="4"/>
  <c r="E151" i="4"/>
  <c r="D151" i="4"/>
  <c r="M200" i="4"/>
  <c r="L200" i="4"/>
  <c r="K200" i="4"/>
  <c r="J200" i="4"/>
  <c r="I200" i="4"/>
  <c r="H200" i="4"/>
  <c r="G200" i="4"/>
  <c r="F200" i="4"/>
  <c r="E200" i="4"/>
  <c r="D200" i="4"/>
  <c r="M55" i="4"/>
  <c r="L55" i="4"/>
  <c r="K55" i="4"/>
  <c r="J55" i="4"/>
  <c r="I55" i="4"/>
  <c r="H55" i="4"/>
  <c r="G55" i="4"/>
  <c r="F55" i="4"/>
  <c r="E55" i="4"/>
  <c r="D55" i="4"/>
  <c r="M61" i="4"/>
  <c r="L61" i="4"/>
  <c r="K61" i="4"/>
  <c r="J61" i="4"/>
  <c r="I61" i="4"/>
  <c r="H61" i="4"/>
  <c r="G61" i="4"/>
  <c r="F61" i="4"/>
  <c r="E61" i="4"/>
  <c r="D61" i="4"/>
  <c r="M33" i="4"/>
  <c r="L33" i="4"/>
  <c r="K33" i="4"/>
  <c r="J33" i="4"/>
  <c r="I33" i="4"/>
  <c r="H33" i="4"/>
  <c r="G33" i="4"/>
  <c r="F33" i="4"/>
  <c r="E33" i="4"/>
  <c r="D33" i="4"/>
  <c r="M67" i="4"/>
  <c r="L67" i="4"/>
  <c r="K67" i="4"/>
  <c r="J67" i="4"/>
  <c r="I67" i="4"/>
  <c r="H67" i="4"/>
  <c r="G67" i="4"/>
  <c r="F67" i="4"/>
  <c r="E67" i="4"/>
  <c r="D67" i="4"/>
  <c r="M47" i="4"/>
  <c r="AB47" i="4" s="1"/>
  <c r="L47" i="4"/>
  <c r="K47" i="4"/>
  <c r="J47" i="4"/>
  <c r="I47" i="4"/>
  <c r="H47" i="4"/>
  <c r="G47" i="4"/>
  <c r="F47" i="4"/>
  <c r="E47" i="4"/>
  <c r="D47" i="4"/>
  <c r="M197" i="4"/>
  <c r="L197" i="4"/>
  <c r="K197" i="4"/>
  <c r="J197" i="4"/>
  <c r="I197" i="4"/>
  <c r="H197" i="4"/>
  <c r="G197" i="4"/>
  <c r="F197" i="4"/>
  <c r="E197" i="4"/>
  <c r="D197" i="4"/>
  <c r="M40" i="4"/>
  <c r="L40" i="4"/>
  <c r="K40" i="4"/>
  <c r="J40" i="4"/>
  <c r="I40" i="4"/>
  <c r="H40" i="4"/>
  <c r="G40" i="4"/>
  <c r="F40" i="4"/>
  <c r="E40" i="4"/>
  <c r="D40" i="4"/>
  <c r="M134" i="4"/>
  <c r="L134" i="4"/>
  <c r="K134" i="4"/>
  <c r="J134" i="4"/>
  <c r="I134" i="4"/>
  <c r="H134" i="4"/>
  <c r="G134" i="4"/>
  <c r="F134" i="4"/>
  <c r="E134" i="4"/>
  <c r="D134" i="4"/>
  <c r="M153" i="4"/>
  <c r="L153" i="4"/>
  <c r="K153" i="4"/>
  <c r="J153" i="4"/>
  <c r="I153" i="4"/>
  <c r="H153" i="4"/>
  <c r="G153" i="4"/>
  <c r="F153" i="4"/>
  <c r="E153" i="4"/>
  <c r="D153" i="4"/>
  <c r="M72" i="4"/>
  <c r="L72" i="4"/>
  <c r="K72" i="4"/>
  <c r="J72" i="4"/>
  <c r="I72" i="4"/>
  <c r="H72" i="4"/>
  <c r="G72" i="4"/>
  <c r="F72" i="4"/>
  <c r="E72" i="4"/>
  <c r="D72" i="4"/>
  <c r="M152" i="4"/>
  <c r="L152" i="4"/>
  <c r="K152" i="4"/>
  <c r="J152" i="4"/>
  <c r="I152" i="4"/>
  <c r="H152" i="4"/>
  <c r="G152" i="4"/>
  <c r="F152" i="4"/>
  <c r="E152" i="4"/>
  <c r="D152" i="4"/>
  <c r="M26" i="4"/>
  <c r="AB26" i="4" s="1"/>
  <c r="L26" i="4"/>
  <c r="K26" i="4"/>
  <c r="J26" i="4"/>
  <c r="I26" i="4"/>
  <c r="H26" i="4"/>
  <c r="G26" i="4"/>
  <c r="F26" i="4"/>
  <c r="E26" i="4"/>
  <c r="D26" i="4"/>
  <c r="M82" i="4"/>
  <c r="L82" i="4"/>
  <c r="K82" i="4"/>
  <c r="J82" i="4"/>
  <c r="I82" i="4"/>
  <c r="H82" i="4"/>
  <c r="G82" i="4"/>
  <c r="F82" i="4"/>
  <c r="E82" i="4"/>
  <c r="D82" i="4"/>
  <c r="M83" i="4"/>
  <c r="L83" i="4"/>
  <c r="K83" i="4"/>
  <c r="J83" i="4"/>
  <c r="I83" i="4"/>
  <c r="H83" i="4"/>
  <c r="G83" i="4"/>
  <c r="F83" i="4"/>
  <c r="E83" i="4"/>
  <c r="D83" i="4"/>
  <c r="M2" i="4"/>
  <c r="L2" i="4"/>
  <c r="K2" i="4"/>
  <c r="J2" i="4"/>
  <c r="I2" i="4"/>
  <c r="H2" i="4"/>
  <c r="G2" i="4"/>
  <c r="F2" i="4"/>
  <c r="E2" i="4"/>
  <c r="D2" i="4"/>
  <c r="M191" i="4"/>
  <c r="L191" i="4"/>
  <c r="K191" i="4"/>
  <c r="J191" i="4"/>
  <c r="I191" i="4"/>
  <c r="H191" i="4"/>
  <c r="G191" i="4"/>
  <c r="F191" i="4"/>
  <c r="E191" i="4"/>
  <c r="D191" i="4"/>
  <c r="M76" i="4"/>
  <c r="AB76" i="4" s="1"/>
  <c r="L76" i="4"/>
  <c r="K76" i="4"/>
  <c r="J76" i="4"/>
  <c r="I76" i="4"/>
  <c r="H76" i="4"/>
  <c r="G76" i="4"/>
  <c r="F76" i="4"/>
  <c r="E76" i="4"/>
  <c r="D76" i="4"/>
  <c r="M114" i="4"/>
  <c r="L114" i="4"/>
  <c r="K114" i="4"/>
  <c r="J114" i="4"/>
  <c r="I114" i="4"/>
  <c r="H114" i="4"/>
  <c r="G114" i="4"/>
  <c r="F114" i="4"/>
  <c r="E114" i="4"/>
  <c r="D114" i="4"/>
  <c r="M143" i="4"/>
  <c r="L143" i="4"/>
  <c r="K143" i="4"/>
  <c r="J143" i="4"/>
  <c r="I143" i="4"/>
  <c r="H143" i="4"/>
  <c r="G143" i="4"/>
  <c r="F143" i="4"/>
  <c r="E143" i="4"/>
  <c r="D143" i="4"/>
  <c r="M182" i="4"/>
  <c r="L182" i="4"/>
  <c r="K182" i="4"/>
  <c r="J182" i="4"/>
  <c r="I182" i="4"/>
  <c r="H182" i="4"/>
  <c r="G182" i="4"/>
  <c r="F182" i="4"/>
  <c r="E182" i="4"/>
  <c r="D182" i="4"/>
  <c r="M45" i="4"/>
  <c r="L45" i="4"/>
  <c r="K45" i="4"/>
  <c r="J45" i="4"/>
  <c r="I45" i="4"/>
  <c r="H45" i="4"/>
  <c r="G45" i="4"/>
  <c r="F45" i="4"/>
  <c r="E45" i="4"/>
  <c r="D45" i="4"/>
  <c r="M146" i="4"/>
  <c r="L146" i="4"/>
  <c r="K146" i="4"/>
  <c r="J146" i="4"/>
  <c r="I146" i="4"/>
  <c r="H146" i="4"/>
  <c r="G146" i="4"/>
  <c r="F146" i="4"/>
  <c r="E146" i="4"/>
  <c r="D146" i="4"/>
  <c r="M122" i="4"/>
  <c r="L122" i="4"/>
  <c r="K122" i="4"/>
  <c r="J122" i="4"/>
  <c r="I122" i="4"/>
  <c r="H122" i="4"/>
  <c r="G122" i="4"/>
  <c r="F122" i="4"/>
  <c r="E122" i="4"/>
  <c r="D122" i="4"/>
  <c r="M65" i="4"/>
  <c r="L65" i="4"/>
  <c r="K65" i="4"/>
  <c r="J65" i="4"/>
  <c r="I65" i="4"/>
  <c r="H65" i="4"/>
  <c r="G65" i="4"/>
  <c r="F65" i="4"/>
  <c r="E65" i="4"/>
  <c r="D65" i="4"/>
  <c r="M58" i="4"/>
  <c r="L58" i="4"/>
  <c r="K58" i="4"/>
  <c r="J58" i="4"/>
  <c r="I58" i="4"/>
  <c r="H58" i="4"/>
  <c r="G58" i="4"/>
  <c r="F58" i="4"/>
  <c r="E58" i="4"/>
  <c r="D58" i="4"/>
  <c r="AB67" i="4"/>
  <c r="M133" i="4"/>
  <c r="L133" i="4"/>
  <c r="K133" i="4"/>
  <c r="J133" i="4"/>
  <c r="I133" i="4"/>
  <c r="H133" i="4"/>
  <c r="G133" i="4"/>
  <c r="F133" i="4"/>
  <c r="E133" i="4"/>
  <c r="D133" i="4"/>
  <c r="M156" i="4"/>
  <c r="L156" i="4"/>
  <c r="K156" i="4"/>
  <c r="J156" i="4"/>
  <c r="I156" i="4"/>
  <c r="H156" i="4"/>
  <c r="G156" i="4"/>
  <c r="F156" i="4"/>
  <c r="E156" i="4"/>
  <c r="D156" i="4"/>
  <c r="M183" i="4"/>
  <c r="L183" i="4"/>
  <c r="K183" i="4"/>
  <c r="J183" i="4"/>
  <c r="I183" i="4"/>
  <c r="H183" i="4"/>
  <c r="G183" i="4"/>
  <c r="F183" i="4"/>
  <c r="E183" i="4"/>
  <c r="D183" i="4"/>
  <c r="M79" i="4"/>
  <c r="L79" i="4"/>
  <c r="K79" i="4"/>
  <c r="J79" i="4"/>
  <c r="I79" i="4"/>
  <c r="H79" i="4"/>
  <c r="G79" i="4"/>
  <c r="F79" i="4"/>
  <c r="E79" i="4"/>
  <c r="D79" i="4"/>
  <c r="M36" i="4"/>
  <c r="L36" i="4"/>
  <c r="K36" i="4"/>
  <c r="J36" i="4"/>
  <c r="I36" i="4"/>
  <c r="H36" i="4"/>
  <c r="G36" i="4"/>
  <c r="F36" i="4"/>
  <c r="E36" i="4"/>
  <c r="D36" i="4"/>
  <c r="M125" i="4"/>
  <c r="L125" i="4"/>
  <c r="K125" i="4"/>
  <c r="J125" i="4"/>
  <c r="I125" i="4"/>
  <c r="H125" i="4"/>
  <c r="G125" i="4"/>
  <c r="F125" i="4"/>
  <c r="E125" i="4"/>
  <c r="D125" i="4"/>
  <c r="M199" i="4"/>
  <c r="L199" i="4"/>
  <c r="K199" i="4"/>
  <c r="J199" i="4"/>
  <c r="I199" i="4"/>
  <c r="H199" i="4"/>
  <c r="G199" i="4"/>
  <c r="F199" i="4"/>
  <c r="E199" i="4"/>
  <c r="D199" i="4"/>
  <c r="M71" i="4"/>
  <c r="L71" i="4"/>
  <c r="K71" i="4"/>
  <c r="J71" i="4"/>
  <c r="I71" i="4"/>
  <c r="H71" i="4"/>
  <c r="G71" i="4"/>
  <c r="F71" i="4"/>
  <c r="E71" i="4"/>
  <c r="D71" i="4"/>
  <c r="M119" i="4"/>
  <c r="L119" i="4"/>
  <c r="K119" i="4"/>
  <c r="J119" i="4"/>
  <c r="I119" i="4"/>
  <c r="H119" i="4"/>
  <c r="G119" i="4"/>
  <c r="F119" i="4"/>
  <c r="E119" i="4"/>
  <c r="D119" i="4"/>
  <c r="M12" i="4"/>
  <c r="AB12" i="4" s="1"/>
  <c r="L12" i="4"/>
  <c r="K12" i="4"/>
  <c r="J12" i="4"/>
  <c r="I12" i="4"/>
  <c r="H12" i="4"/>
  <c r="G12" i="4"/>
  <c r="F12" i="4"/>
  <c r="E12" i="4"/>
  <c r="D12" i="4"/>
  <c r="M4" i="4"/>
  <c r="L4" i="4"/>
  <c r="K4" i="4"/>
  <c r="J4" i="4"/>
  <c r="I4" i="4"/>
  <c r="H4" i="4"/>
  <c r="G4" i="4"/>
  <c r="F4" i="4"/>
  <c r="E4" i="4"/>
  <c r="D4" i="4"/>
  <c r="M196" i="4"/>
  <c r="L196" i="4"/>
  <c r="K196" i="4"/>
  <c r="J196" i="4"/>
  <c r="I196" i="4"/>
  <c r="H196" i="4"/>
  <c r="G196" i="4"/>
  <c r="F196" i="4"/>
  <c r="E196" i="4"/>
  <c r="D196" i="4"/>
  <c r="M69" i="4"/>
  <c r="L69" i="4"/>
  <c r="K69" i="4"/>
  <c r="J69" i="4"/>
  <c r="I69" i="4"/>
  <c r="H69" i="4"/>
  <c r="G69" i="4"/>
  <c r="F69" i="4"/>
  <c r="E69" i="4"/>
  <c r="D69" i="4"/>
  <c r="M193" i="4"/>
  <c r="L193" i="4"/>
  <c r="K193" i="4"/>
  <c r="J193" i="4"/>
  <c r="I193" i="4"/>
  <c r="H193" i="4"/>
  <c r="G193" i="4"/>
  <c r="F193" i="4"/>
  <c r="E193" i="4"/>
  <c r="D193" i="4"/>
  <c r="M49" i="4"/>
  <c r="L49" i="4"/>
  <c r="K49" i="4"/>
  <c r="J49" i="4"/>
  <c r="I49" i="4"/>
  <c r="H49" i="4"/>
  <c r="G49" i="4"/>
  <c r="F49" i="4"/>
  <c r="E49" i="4"/>
  <c r="D49" i="4"/>
  <c r="M23" i="4"/>
  <c r="L23" i="4"/>
  <c r="K23" i="4"/>
  <c r="J23" i="4"/>
  <c r="I23" i="4"/>
  <c r="H23" i="4"/>
  <c r="G23" i="4"/>
  <c r="F23" i="4"/>
  <c r="E23" i="4"/>
  <c r="D23" i="4"/>
  <c r="M160" i="4"/>
  <c r="L160" i="4"/>
  <c r="K160" i="4"/>
  <c r="J160" i="4"/>
  <c r="I160" i="4"/>
  <c r="H160" i="4"/>
  <c r="G160" i="4"/>
  <c r="F160" i="4"/>
  <c r="E160" i="4"/>
  <c r="D160" i="4"/>
  <c r="M112" i="4"/>
  <c r="L112" i="4"/>
  <c r="K112" i="4"/>
  <c r="J112" i="4"/>
  <c r="I112" i="4"/>
  <c r="H112" i="4"/>
  <c r="G112" i="4"/>
  <c r="F112" i="4"/>
  <c r="E112" i="4"/>
  <c r="D112" i="4"/>
  <c r="M142" i="4"/>
  <c r="L142" i="4"/>
  <c r="K142" i="4"/>
  <c r="J142" i="4"/>
  <c r="I142" i="4"/>
  <c r="H142" i="4"/>
  <c r="G142" i="4"/>
  <c r="F142" i="4"/>
  <c r="E142" i="4"/>
  <c r="D142" i="4"/>
  <c r="M163" i="4"/>
  <c r="L163" i="4"/>
  <c r="K163" i="4"/>
  <c r="J163" i="4"/>
  <c r="I163" i="4"/>
  <c r="H163" i="4"/>
  <c r="G163" i="4"/>
  <c r="F163" i="4"/>
  <c r="E163" i="4"/>
  <c r="D163" i="4"/>
  <c r="M101" i="4"/>
  <c r="L101" i="4"/>
  <c r="K101" i="4"/>
  <c r="J101" i="4"/>
  <c r="I101" i="4"/>
  <c r="H101" i="4"/>
  <c r="G101" i="4"/>
  <c r="F101" i="4"/>
  <c r="E101" i="4"/>
  <c r="D101" i="4"/>
  <c r="M84" i="4"/>
  <c r="L84" i="4"/>
  <c r="K84" i="4"/>
  <c r="J84" i="4"/>
  <c r="I84" i="4"/>
  <c r="H84" i="4"/>
  <c r="G84" i="4"/>
  <c r="F84" i="4"/>
  <c r="E84" i="4"/>
  <c r="D84" i="4"/>
  <c r="M158" i="4"/>
  <c r="L158" i="4"/>
  <c r="K158" i="4"/>
  <c r="J158" i="4"/>
  <c r="I158" i="4"/>
  <c r="H158" i="4"/>
  <c r="G158" i="4"/>
  <c r="F158" i="4"/>
  <c r="E158" i="4"/>
  <c r="D158" i="4"/>
  <c r="M16" i="4"/>
  <c r="L16" i="4"/>
  <c r="K16" i="4"/>
  <c r="J16" i="4"/>
  <c r="I16" i="4"/>
  <c r="H16" i="4"/>
  <c r="G16" i="4"/>
  <c r="F16" i="4"/>
  <c r="E16" i="4"/>
  <c r="D16" i="4"/>
  <c r="M68" i="4"/>
  <c r="L68" i="4"/>
  <c r="K68" i="4"/>
  <c r="J68" i="4"/>
  <c r="I68" i="4"/>
  <c r="H68" i="4"/>
  <c r="G68" i="4"/>
  <c r="F68" i="4"/>
  <c r="E68" i="4"/>
  <c r="D68" i="4"/>
  <c r="M164" i="4"/>
  <c r="L164" i="4"/>
  <c r="K164" i="4"/>
  <c r="J164" i="4"/>
  <c r="I164" i="4"/>
  <c r="H164" i="4"/>
  <c r="G164" i="4"/>
  <c r="F164" i="4"/>
  <c r="E164" i="4"/>
  <c r="D164" i="4"/>
  <c r="M62" i="4"/>
  <c r="L62" i="4"/>
  <c r="K62" i="4"/>
  <c r="J62" i="4"/>
  <c r="I62" i="4"/>
  <c r="H62" i="4"/>
  <c r="G62" i="4"/>
  <c r="F62" i="4"/>
  <c r="E62" i="4"/>
  <c r="D62" i="4"/>
  <c r="M130" i="4"/>
  <c r="L130" i="4"/>
  <c r="K130" i="4"/>
  <c r="J130" i="4"/>
  <c r="I130" i="4"/>
  <c r="H130" i="4"/>
  <c r="G130" i="4"/>
  <c r="F130" i="4"/>
  <c r="E130" i="4"/>
  <c r="D130" i="4"/>
  <c r="M89" i="4"/>
  <c r="L89" i="4"/>
  <c r="K89" i="4"/>
  <c r="J89" i="4"/>
  <c r="I89" i="4"/>
  <c r="H89" i="4"/>
  <c r="G89" i="4"/>
  <c r="F89" i="4"/>
  <c r="E89" i="4"/>
  <c r="D89" i="4"/>
  <c r="M172" i="4"/>
  <c r="L172" i="4"/>
  <c r="K172" i="4"/>
  <c r="J172" i="4"/>
  <c r="I172" i="4"/>
  <c r="H172" i="4"/>
  <c r="G172" i="4"/>
  <c r="F172" i="4"/>
  <c r="E172" i="4"/>
  <c r="D172" i="4"/>
  <c r="M178" i="4"/>
  <c r="L178" i="4"/>
  <c r="K178" i="4"/>
  <c r="J178" i="4"/>
  <c r="I178" i="4"/>
  <c r="H178" i="4"/>
  <c r="G178" i="4"/>
  <c r="F178" i="4"/>
  <c r="E178" i="4"/>
  <c r="D178" i="4"/>
  <c r="M24" i="4"/>
  <c r="L24" i="4"/>
  <c r="K24" i="4"/>
  <c r="J24" i="4"/>
  <c r="I24" i="4"/>
  <c r="H24" i="4"/>
  <c r="G24" i="4"/>
  <c r="F24" i="4"/>
  <c r="E24" i="4"/>
  <c r="D24" i="4"/>
  <c r="M18" i="4"/>
  <c r="L18" i="4"/>
  <c r="K18" i="4"/>
  <c r="J18" i="4"/>
  <c r="I18" i="4"/>
  <c r="H18" i="4"/>
  <c r="G18" i="4"/>
  <c r="F18" i="4"/>
  <c r="E18" i="4"/>
  <c r="D18" i="4"/>
  <c r="M8" i="4"/>
  <c r="L8" i="4"/>
  <c r="K8" i="4"/>
  <c r="J8" i="4"/>
  <c r="I8" i="4"/>
  <c r="H8" i="4"/>
  <c r="G8" i="4"/>
  <c r="F8" i="4"/>
  <c r="E8" i="4"/>
  <c r="D8" i="4"/>
  <c r="M13" i="4"/>
  <c r="L13" i="4"/>
  <c r="K13" i="4"/>
  <c r="J13" i="4"/>
  <c r="I13" i="4"/>
  <c r="H13" i="4"/>
  <c r="G13" i="4"/>
  <c r="F13" i="4"/>
  <c r="E13" i="4"/>
  <c r="D13" i="4"/>
  <c r="M48" i="4"/>
  <c r="L48" i="4"/>
  <c r="K48" i="4"/>
  <c r="J48" i="4"/>
  <c r="I48" i="4"/>
  <c r="H48" i="4"/>
  <c r="G48" i="4"/>
  <c r="F48" i="4"/>
  <c r="E48" i="4"/>
  <c r="D48" i="4"/>
  <c r="M102" i="4"/>
  <c r="L102" i="4"/>
  <c r="K102" i="4"/>
  <c r="J102" i="4"/>
  <c r="I102" i="4"/>
  <c r="H102" i="4"/>
  <c r="G102" i="4"/>
  <c r="F102" i="4"/>
  <c r="E102" i="4"/>
  <c r="D102" i="4"/>
  <c r="M7" i="4"/>
  <c r="L7" i="4"/>
  <c r="K7" i="4"/>
  <c r="J7" i="4"/>
  <c r="I7" i="4"/>
  <c r="H7" i="4"/>
  <c r="G7" i="4"/>
  <c r="F7" i="4"/>
  <c r="E7" i="4"/>
  <c r="D7" i="4"/>
  <c r="M150" i="4"/>
  <c r="AB150" i="4" s="1"/>
  <c r="L150" i="4"/>
  <c r="K150" i="4"/>
  <c r="J150" i="4"/>
  <c r="I150" i="4"/>
  <c r="H150" i="4"/>
  <c r="G150" i="4"/>
  <c r="F150" i="4"/>
  <c r="E150" i="4"/>
  <c r="D150" i="4"/>
  <c r="M56" i="4"/>
  <c r="L56" i="4"/>
  <c r="K56" i="4"/>
  <c r="J56" i="4"/>
  <c r="I56" i="4"/>
  <c r="H56" i="4"/>
  <c r="G56" i="4"/>
  <c r="F56" i="4"/>
  <c r="E56" i="4"/>
  <c r="D56" i="4"/>
  <c r="M99" i="4"/>
  <c r="L99" i="4"/>
  <c r="K99" i="4"/>
  <c r="J99" i="4"/>
  <c r="I99" i="4"/>
  <c r="H99" i="4"/>
  <c r="G99" i="4"/>
  <c r="F99" i="4"/>
  <c r="E99" i="4"/>
  <c r="D99" i="4"/>
  <c r="M85" i="4"/>
  <c r="L85" i="4"/>
  <c r="K85" i="4"/>
  <c r="J85" i="4"/>
  <c r="I85" i="4"/>
  <c r="H85" i="4"/>
  <c r="G85" i="4"/>
  <c r="F85" i="4"/>
  <c r="E85" i="4"/>
  <c r="D85" i="4"/>
  <c r="M136" i="4"/>
  <c r="L136" i="4"/>
  <c r="K136" i="4"/>
  <c r="J136" i="4"/>
  <c r="I136" i="4"/>
  <c r="H136" i="4"/>
  <c r="G136" i="4"/>
  <c r="F136" i="4"/>
  <c r="E136" i="4"/>
  <c r="D136" i="4"/>
  <c r="M138" i="4"/>
  <c r="L138" i="4"/>
  <c r="K138" i="4"/>
  <c r="J138" i="4"/>
  <c r="I138" i="4"/>
  <c r="H138" i="4"/>
  <c r="G138" i="4"/>
  <c r="F138" i="4"/>
  <c r="E138" i="4"/>
  <c r="D138" i="4"/>
  <c r="M129" i="4"/>
  <c r="L129" i="4"/>
  <c r="K129" i="4"/>
  <c r="J129" i="4"/>
  <c r="I129" i="4"/>
  <c r="H129" i="4"/>
  <c r="G129" i="4"/>
  <c r="F129" i="4"/>
  <c r="E129" i="4"/>
  <c r="D129" i="4"/>
  <c r="M171" i="4"/>
  <c r="L171" i="4"/>
  <c r="K171" i="4"/>
  <c r="J171" i="4"/>
  <c r="I171" i="4"/>
  <c r="H171" i="4"/>
  <c r="G171" i="4"/>
  <c r="F171" i="4"/>
  <c r="E171" i="4"/>
  <c r="D171" i="4"/>
  <c r="M50" i="4"/>
  <c r="L50" i="4"/>
  <c r="K50" i="4"/>
  <c r="J50" i="4"/>
  <c r="I50" i="4"/>
  <c r="H50" i="4"/>
  <c r="G50" i="4"/>
  <c r="F50" i="4"/>
  <c r="E50" i="4"/>
  <c r="D50" i="4"/>
  <c r="M57" i="4"/>
  <c r="L57" i="4"/>
  <c r="K57" i="4"/>
  <c r="J57" i="4"/>
  <c r="I57" i="4"/>
  <c r="H57" i="4"/>
  <c r="G57" i="4"/>
  <c r="F57" i="4"/>
  <c r="E57" i="4"/>
  <c r="D57" i="4"/>
  <c r="M126" i="4"/>
  <c r="L126" i="4"/>
  <c r="K126" i="4"/>
  <c r="J126" i="4"/>
  <c r="I126" i="4"/>
  <c r="H126" i="4"/>
  <c r="G126" i="4"/>
  <c r="F126" i="4"/>
  <c r="E126" i="4"/>
  <c r="D126" i="4"/>
  <c r="M42" i="4"/>
  <c r="L42" i="4"/>
  <c r="K42" i="4"/>
  <c r="J42" i="4"/>
  <c r="I42" i="4"/>
  <c r="H42" i="4"/>
  <c r="G42" i="4"/>
  <c r="F42" i="4"/>
  <c r="E42" i="4"/>
  <c r="D42" i="4"/>
  <c r="M88" i="4"/>
  <c r="L88" i="4"/>
  <c r="K88" i="4"/>
  <c r="J88" i="4"/>
  <c r="I88" i="4"/>
  <c r="H88" i="4"/>
  <c r="G88" i="4"/>
  <c r="F88" i="4"/>
  <c r="E88" i="4"/>
  <c r="D88" i="4"/>
  <c r="M113" i="4"/>
  <c r="L113" i="4"/>
  <c r="K113" i="4"/>
  <c r="J113" i="4"/>
  <c r="I113" i="4"/>
  <c r="H113" i="4"/>
  <c r="G113" i="4"/>
  <c r="F113" i="4"/>
  <c r="E113" i="4"/>
  <c r="D113" i="4"/>
  <c r="M93" i="4"/>
  <c r="L93" i="4"/>
  <c r="K93" i="4"/>
  <c r="J93" i="4"/>
  <c r="I93" i="4"/>
  <c r="H93" i="4"/>
  <c r="G93" i="4"/>
  <c r="F93" i="4"/>
  <c r="E93" i="4"/>
  <c r="D93" i="4"/>
  <c r="M22" i="4"/>
  <c r="L22" i="4"/>
  <c r="K22" i="4"/>
  <c r="J22" i="4"/>
  <c r="I22" i="4"/>
  <c r="H22" i="4"/>
  <c r="G22" i="4"/>
  <c r="F22" i="4"/>
  <c r="E22" i="4"/>
  <c r="D22" i="4"/>
  <c r="M10" i="4"/>
  <c r="L10" i="4"/>
  <c r="K10" i="4"/>
  <c r="J10" i="4"/>
  <c r="I10" i="4"/>
  <c r="H10" i="4"/>
  <c r="G10" i="4"/>
  <c r="F10" i="4"/>
  <c r="E10" i="4"/>
  <c r="D10" i="4"/>
  <c r="M94" i="4"/>
  <c r="L94" i="4"/>
  <c r="K94" i="4"/>
  <c r="J94" i="4"/>
  <c r="I94" i="4"/>
  <c r="H94" i="4"/>
  <c r="G94" i="4"/>
  <c r="F94" i="4"/>
  <c r="E94" i="4"/>
  <c r="D94" i="4"/>
  <c r="M167" i="4"/>
  <c r="L167" i="4"/>
  <c r="K167" i="4"/>
  <c r="J167" i="4"/>
  <c r="I167" i="4"/>
  <c r="H167" i="4"/>
  <c r="G167" i="4"/>
  <c r="F167" i="4"/>
  <c r="E167" i="4"/>
  <c r="D167" i="4"/>
  <c r="M124" i="4"/>
  <c r="L124" i="4"/>
  <c r="K124" i="4"/>
  <c r="J124" i="4"/>
  <c r="I124" i="4"/>
  <c r="H124" i="4"/>
  <c r="G124" i="4"/>
  <c r="F124" i="4"/>
  <c r="E124" i="4"/>
  <c r="D124" i="4"/>
  <c r="M198" i="4"/>
  <c r="L198" i="4"/>
  <c r="K198" i="4"/>
  <c r="J198" i="4"/>
  <c r="I198" i="4"/>
  <c r="H198" i="4"/>
  <c r="G198" i="4"/>
  <c r="F198" i="4"/>
  <c r="E198" i="4"/>
  <c r="D198" i="4"/>
  <c r="M44" i="4"/>
  <c r="L44" i="4"/>
  <c r="K44" i="4"/>
  <c r="J44" i="4"/>
  <c r="I44" i="4"/>
  <c r="H44" i="4"/>
  <c r="G44" i="4"/>
  <c r="F44" i="4"/>
  <c r="E44" i="4"/>
  <c r="D44" i="4"/>
  <c r="M74" i="4"/>
  <c r="L74" i="4"/>
  <c r="K74" i="4"/>
  <c r="J74" i="4"/>
  <c r="I74" i="4"/>
  <c r="H74" i="4"/>
  <c r="G74" i="4"/>
  <c r="F74" i="4"/>
  <c r="E74" i="4"/>
  <c r="D74" i="4"/>
  <c r="M176" i="4"/>
  <c r="L176" i="4"/>
  <c r="K176" i="4"/>
  <c r="J176" i="4"/>
  <c r="I176" i="4"/>
  <c r="H176" i="4"/>
  <c r="G176" i="4"/>
  <c r="F176" i="4"/>
  <c r="E176" i="4"/>
  <c r="D176" i="4"/>
  <c r="M170" i="4"/>
  <c r="AB170" i="4" s="1"/>
  <c r="L170" i="4"/>
  <c r="K170" i="4"/>
  <c r="J170" i="4"/>
  <c r="I170" i="4"/>
  <c r="H170" i="4"/>
  <c r="G170" i="4"/>
  <c r="F170" i="4"/>
  <c r="E170" i="4"/>
  <c r="D170" i="4"/>
  <c r="M70" i="4"/>
  <c r="L70" i="4"/>
  <c r="K70" i="4"/>
  <c r="J70" i="4"/>
  <c r="I70" i="4"/>
  <c r="H70" i="4"/>
  <c r="G70" i="4"/>
  <c r="F70" i="4"/>
  <c r="E70" i="4"/>
  <c r="D70" i="4"/>
  <c r="M91" i="4"/>
  <c r="L91" i="4"/>
  <c r="K91" i="4"/>
  <c r="J91" i="4"/>
  <c r="I91" i="4"/>
  <c r="H91" i="4"/>
  <c r="G91" i="4"/>
  <c r="F91" i="4"/>
  <c r="E91" i="4"/>
  <c r="D91" i="4"/>
  <c r="M177" i="4"/>
  <c r="L177" i="4"/>
  <c r="K177" i="4"/>
  <c r="J177" i="4"/>
  <c r="I177" i="4"/>
  <c r="H177" i="4"/>
  <c r="G177" i="4"/>
  <c r="F177" i="4"/>
  <c r="E177" i="4"/>
  <c r="D177" i="4"/>
  <c r="J21" i="1"/>
  <c r="K21" i="1"/>
  <c r="L21" i="1"/>
  <c r="M21" i="1"/>
  <c r="J130" i="1"/>
  <c r="K130" i="1"/>
  <c r="L130" i="1"/>
  <c r="M130" i="1"/>
  <c r="J214" i="1"/>
  <c r="K214" i="1"/>
  <c r="L214" i="1"/>
  <c r="M214" i="1"/>
  <c r="J201" i="1"/>
  <c r="K201" i="1"/>
  <c r="L201" i="1"/>
  <c r="M201" i="1"/>
  <c r="J187" i="1"/>
  <c r="K187" i="1"/>
  <c r="L187" i="1"/>
  <c r="M187" i="1"/>
  <c r="J92" i="1"/>
  <c r="K92" i="1"/>
  <c r="L92" i="1"/>
  <c r="M92" i="1"/>
  <c r="J182" i="1"/>
  <c r="K182" i="1"/>
  <c r="L182" i="1"/>
  <c r="M182" i="1"/>
  <c r="J49" i="1"/>
  <c r="K49" i="1"/>
  <c r="L49" i="1"/>
  <c r="M49" i="1"/>
  <c r="J27" i="1"/>
  <c r="K27" i="1"/>
  <c r="L27" i="1"/>
  <c r="M27" i="1"/>
  <c r="J142" i="1"/>
  <c r="K142" i="1"/>
  <c r="L142" i="1"/>
  <c r="M142" i="1"/>
  <c r="J38" i="1"/>
  <c r="K38" i="1"/>
  <c r="L38" i="1"/>
  <c r="M38" i="1"/>
  <c r="J95" i="1"/>
  <c r="K95" i="1"/>
  <c r="L95" i="1"/>
  <c r="M95" i="1"/>
  <c r="J8" i="1"/>
  <c r="K8" i="1"/>
  <c r="L8" i="1"/>
  <c r="M8" i="1"/>
  <c r="J94" i="1"/>
  <c r="K94" i="1"/>
  <c r="L94" i="1"/>
  <c r="M94" i="1"/>
  <c r="J122" i="1"/>
  <c r="K122" i="1"/>
  <c r="L122" i="1"/>
  <c r="M122" i="1"/>
  <c r="J32" i="1"/>
  <c r="K32" i="1"/>
  <c r="L32" i="1"/>
  <c r="M32" i="1"/>
  <c r="J55" i="1"/>
  <c r="K55" i="1"/>
  <c r="L55" i="1"/>
  <c r="M55" i="1"/>
  <c r="J101" i="1"/>
  <c r="K101" i="1"/>
  <c r="L101" i="1"/>
  <c r="M101" i="1"/>
  <c r="J114" i="1"/>
  <c r="K114" i="1"/>
  <c r="L114" i="1"/>
  <c r="M114" i="1"/>
  <c r="J215" i="1"/>
  <c r="K215" i="1"/>
  <c r="L215" i="1"/>
  <c r="M215" i="1"/>
  <c r="J199" i="1"/>
  <c r="K199" i="1"/>
  <c r="L199" i="1"/>
  <c r="M199" i="1"/>
  <c r="J115" i="1"/>
  <c r="K115" i="1"/>
  <c r="L115" i="1"/>
  <c r="M115" i="1"/>
  <c r="J19" i="1"/>
  <c r="K19" i="1"/>
  <c r="L19" i="1"/>
  <c r="M19" i="1"/>
  <c r="J148" i="1"/>
  <c r="K148" i="1"/>
  <c r="L148" i="1"/>
  <c r="M148" i="1"/>
  <c r="J64" i="1"/>
  <c r="K64" i="1"/>
  <c r="L64" i="1"/>
  <c r="M64" i="1"/>
  <c r="J117" i="1"/>
  <c r="K117" i="1"/>
  <c r="L117" i="1"/>
  <c r="M117" i="1"/>
  <c r="J91" i="1"/>
  <c r="K91" i="1"/>
  <c r="L91" i="1"/>
  <c r="M91" i="1"/>
  <c r="J121" i="1"/>
  <c r="K121" i="1"/>
  <c r="L121" i="1"/>
  <c r="M121" i="1"/>
  <c r="J88" i="1"/>
  <c r="K88" i="1"/>
  <c r="L88" i="1"/>
  <c r="M88" i="1"/>
  <c r="R88" i="1" s="1"/>
  <c r="J108" i="1"/>
  <c r="K108" i="1"/>
  <c r="L108" i="1"/>
  <c r="M108" i="1"/>
  <c r="J172" i="1"/>
  <c r="K172" i="1"/>
  <c r="L172" i="1"/>
  <c r="M172" i="1"/>
  <c r="J99" i="1"/>
  <c r="K99" i="1"/>
  <c r="L99" i="1"/>
  <c r="M99" i="1"/>
  <c r="J132" i="1"/>
  <c r="K132" i="1"/>
  <c r="L132" i="1"/>
  <c r="M132" i="1"/>
  <c r="J166" i="1"/>
  <c r="K166" i="1"/>
  <c r="L166" i="1"/>
  <c r="M166" i="1"/>
  <c r="J207" i="1"/>
  <c r="K207" i="1"/>
  <c r="L207" i="1"/>
  <c r="M207" i="1"/>
  <c r="J17" i="1"/>
  <c r="K17" i="1"/>
  <c r="L17" i="1"/>
  <c r="M17" i="1"/>
  <c r="J162" i="1"/>
  <c r="K162" i="1"/>
  <c r="L162" i="1"/>
  <c r="M162" i="1"/>
  <c r="J143" i="1"/>
  <c r="K143" i="1"/>
  <c r="L143" i="1"/>
  <c r="M143" i="1"/>
  <c r="J178" i="1"/>
  <c r="K178" i="1"/>
  <c r="L178" i="1"/>
  <c r="M178" i="1"/>
  <c r="J129" i="1"/>
  <c r="K129" i="1"/>
  <c r="L129" i="1"/>
  <c r="M129" i="1"/>
  <c r="J189" i="1"/>
  <c r="K189" i="1"/>
  <c r="L189" i="1"/>
  <c r="M189" i="1"/>
  <c r="J150" i="1"/>
  <c r="K150" i="1"/>
  <c r="L150" i="1"/>
  <c r="M150" i="1"/>
  <c r="J75" i="1"/>
  <c r="K75" i="1"/>
  <c r="L75" i="1"/>
  <c r="M75" i="1"/>
  <c r="J154" i="1"/>
  <c r="K154" i="1"/>
  <c r="L154" i="1"/>
  <c r="M154" i="1"/>
  <c r="J153" i="1"/>
  <c r="K153" i="1"/>
  <c r="L153" i="1"/>
  <c r="M153" i="1"/>
  <c r="J68" i="1"/>
  <c r="K68" i="1"/>
  <c r="L68" i="1"/>
  <c r="M68" i="1"/>
  <c r="J40" i="1"/>
  <c r="K40" i="1"/>
  <c r="L40" i="1"/>
  <c r="M40" i="1"/>
  <c r="J51" i="1"/>
  <c r="K51" i="1"/>
  <c r="L51" i="1"/>
  <c r="M51" i="1"/>
  <c r="J66" i="1"/>
  <c r="K66" i="1"/>
  <c r="L66" i="1"/>
  <c r="M66" i="1"/>
  <c r="J111" i="1"/>
  <c r="K111" i="1"/>
  <c r="L111" i="1"/>
  <c r="M111" i="1"/>
  <c r="J79" i="1"/>
  <c r="K79" i="1"/>
  <c r="L79" i="1"/>
  <c r="M79" i="1"/>
  <c r="J37" i="1"/>
  <c r="K37" i="1"/>
  <c r="L37" i="1"/>
  <c r="M37" i="1"/>
  <c r="J25" i="1"/>
  <c r="K25" i="1"/>
  <c r="L25" i="1"/>
  <c r="M25" i="1"/>
  <c r="J34" i="1"/>
  <c r="K34" i="1"/>
  <c r="L34" i="1"/>
  <c r="M34" i="1"/>
  <c r="J161" i="1"/>
  <c r="K161" i="1"/>
  <c r="L161" i="1"/>
  <c r="M161" i="1"/>
  <c r="J185" i="1"/>
  <c r="K185" i="1"/>
  <c r="L185" i="1"/>
  <c r="M185" i="1"/>
  <c r="J124" i="1"/>
  <c r="K124" i="1"/>
  <c r="L124" i="1"/>
  <c r="M124" i="1"/>
  <c r="J90" i="1"/>
  <c r="K90" i="1"/>
  <c r="L90" i="1"/>
  <c r="M90" i="1"/>
  <c r="J102" i="1"/>
  <c r="K102" i="1"/>
  <c r="L102" i="1"/>
  <c r="M102" i="1"/>
  <c r="J60" i="1"/>
  <c r="K60" i="1"/>
  <c r="L60" i="1"/>
  <c r="M60" i="1"/>
  <c r="J72" i="1"/>
  <c r="K72" i="1"/>
  <c r="L72" i="1"/>
  <c r="M72" i="1"/>
  <c r="J158" i="1"/>
  <c r="K158" i="1"/>
  <c r="L158" i="1"/>
  <c r="M158" i="1"/>
  <c r="J123" i="1"/>
  <c r="K123" i="1"/>
  <c r="L123" i="1"/>
  <c r="M123" i="1"/>
  <c r="J3" i="1"/>
  <c r="K3" i="1"/>
  <c r="L3" i="1"/>
  <c r="M3" i="1"/>
  <c r="J76" i="1"/>
  <c r="K76" i="1"/>
  <c r="L76" i="1"/>
  <c r="M76" i="1"/>
  <c r="J48" i="1"/>
  <c r="K48" i="1"/>
  <c r="L48" i="1"/>
  <c r="M48" i="1"/>
  <c r="J198" i="1"/>
  <c r="K198" i="1"/>
  <c r="L198" i="1"/>
  <c r="M198" i="1"/>
  <c r="J160" i="1"/>
  <c r="K160" i="1"/>
  <c r="L160" i="1"/>
  <c r="M160" i="1"/>
  <c r="J167" i="1"/>
  <c r="K167" i="1"/>
  <c r="L167" i="1"/>
  <c r="M167" i="1"/>
  <c r="J146" i="1"/>
  <c r="K146" i="1"/>
  <c r="L146" i="1"/>
  <c r="M146" i="1"/>
  <c r="J82" i="1"/>
  <c r="K82" i="1"/>
  <c r="L82" i="1"/>
  <c r="M82" i="1"/>
  <c r="J145" i="1"/>
  <c r="K145" i="1"/>
  <c r="L145" i="1"/>
  <c r="M145" i="1"/>
  <c r="J193" i="1"/>
  <c r="K193" i="1"/>
  <c r="L193" i="1"/>
  <c r="M193" i="1"/>
  <c r="J36" i="1"/>
  <c r="K36" i="1"/>
  <c r="L36" i="1"/>
  <c r="M36" i="1"/>
  <c r="J213" i="1"/>
  <c r="K213" i="1"/>
  <c r="L213" i="1"/>
  <c r="M213" i="1"/>
  <c r="J15" i="1"/>
  <c r="K15" i="1"/>
  <c r="L15" i="1"/>
  <c r="M15" i="1"/>
  <c r="J9" i="1"/>
  <c r="K9" i="1"/>
  <c r="L9" i="1"/>
  <c r="M9" i="1"/>
  <c r="J6" i="1"/>
  <c r="K6" i="1"/>
  <c r="L6" i="1"/>
  <c r="M6" i="1"/>
  <c r="J183" i="1"/>
  <c r="K183" i="1"/>
  <c r="L183" i="1"/>
  <c r="M183" i="1"/>
  <c r="J151" i="1"/>
  <c r="K151" i="1"/>
  <c r="L151" i="1"/>
  <c r="M151" i="1"/>
  <c r="J208" i="1"/>
  <c r="K208" i="1"/>
  <c r="L208" i="1"/>
  <c r="M208" i="1"/>
  <c r="J175" i="1"/>
  <c r="K175" i="1"/>
  <c r="L175" i="1"/>
  <c r="M175" i="1"/>
  <c r="J171" i="1"/>
  <c r="K171" i="1"/>
  <c r="L171" i="1"/>
  <c r="M171" i="1"/>
  <c r="J186" i="1"/>
  <c r="K186" i="1"/>
  <c r="L186" i="1"/>
  <c r="M186" i="1"/>
  <c r="J23" i="1"/>
  <c r="K23" i="1"/>
  <c r="L23" i="1"/>
  <c r="M23" i="1"/>
  <c r="J41" i="1"/>
  <c r="K41" i="1"/>
  <c r="L41" i="1"/>
  <c r="M41" i="1"/>
  <c r="J43" i="1"/>
  <c r="K43" i="1"/>
  <c r="L43" i="1"/>
  <c r="M43" i="1"/>
  <c r="J69" i="1"/>
  <c r="K69" i="1"/>
  <c r="L69" i="1"/>
  <c r="M69" i="1"/>
  <c r="J2" i="1"/>
  <c r="K2" i="1"/>
  <c r="L2" i="1"/>
  <c r="M2" i="1"/>
  <c r="J30" i="1"/>
  <c r="K30" i="1"/>
  <c r="L30" i="1"/>
  <c r="M30" i="1"/>
  <c r="J181" i="1"/>
  <c r="K181" i="1"/>
  <c r="L181" i="1"/>
  <c r="M181" i="1"/>
  <c r="J134" i="1"/>
  <c r="K134" i="1"/>
  <c r="L134" i="1"/>
  <c r="M134" i="1"/>
  <c r="J139" i="1"/>
  <c r="K139" i="1"/>
  <c r="L139" i="1"/>
  <c r="M139" i="1"/>
  <c r="J81" i="1"/>
  <c r="K81" i="1"/>
  <c r="L81" i="1"/>
  <c r="M81" i="1"/>
  <c r="J62" i="1"/>
  <c r="K62" i="1"/>
  <c r="L62" i="1"/>
  <c r="M62" i="1"/>
  <c r="J103" i="1"/>
  <c r="K103" i="1"/>
  <c r="L103" i="1"/>
  <c r="M103" i="1"/>
  <c r="J80" i="1"/>
  <c r="K80" i="1"/>
  <c r="L80" i="1"/>
  <c r="M80" i="1"/>
  <c r="J206" i="1"/>
  <c r="K206" i="1"/>
  <c r="L206" i="1"/>
  <c r="M206" i="1"/>
  <c r="J116" i="1"/>
  <c r="K116" i="1"/>
  <c r="L116" i="1"/>
  <c r="M116" i="1"/>
  <c r="J98" i="1"/>
  <c r="K98" i="1"/>
  <c r="L98" i="1"/>
  <c r="M98" i="1"/>
  <c r="J190" i="1"/>
  <c r="K190" i="1"/>
  <c r="L190" i="1"/>
  <c r="M190" i="1"/>
  <c r="J179" i="1"/>
  <c r="K179" i="1"/>
  <c r="L179" i="1"/>
  <c r="M179" i="1"/>
  <c r="J164" i="1"/>
  <c r="K164" i="1"/>
  <c r="L164" i="1"/>
  <c r="M164" i="1"/>
  <c r="J163" i="1"/>
  <c r="K163" i="1"/>
  <c r="L163" i="1"/>
  <c r="M163" i="1"/>
  <c r="J84" i="1"/>
  <c r="K84" i="1"/>
  <c r="L84" i="1"/>
  <c r="M84" i="1"/>
  <c r="J46" i="1"/>
  <c r="K46" i="1"/>
  <c r="L46" i="1"/>
  <c r="M46" i="1"/>
  <c r="J47" i="1"/>
  <c r="K47" i="1"/>
  <c r="L47" i="1"/>
  <c r="M47" i="1"/>
  <c r="J173" i="1"/>
  <c r="K173" i="1"/>
  <c r="L173" i="1"/>
  <c r="M173" i="1"/>
  <c r="J105" i="1"/>
  <c r="K105" i="1"/>
  <c r="L105" i="1"/>
  <c r="M105" i="1"/>
  <c r="J149" i="1"/>
  <c r="K149" i="1"/>
  <c r="L149" i="1"/>
  <c r="M149" i="1"/>
  <c r="J50" i="1"/>
  <c r="K50" i="1"/>
  <c r="L50" i="1"/>
  <c r="M50" i="1"/>
  <c r="J78" i="1"/>
  <c r="K78" i="1"/>
  <c r="L78" i="1"/>
  <c r="M78" i="1"/>
  <c r="J59" i="1"/>
  <c r="K59" i="1"/>
  <c r="L59" i="1"/>
  <c r="M59" i="1"/>
  <c r="J71" i="1"/>
  <c r="K71" i="1"/>
  <c r="L71" i="1"/>
  <c r="M71" i="1"/>
  <c r="J113" i="1"/>
  <c r="K113" i="1"/>
  <c r="L113" i="1"/>
  <c r="M113" i="1"/>
  <c r="J211" i="1"/>
  <c r="K211" i="1"/>
  <c r="L211" i="1"/>
  <c r="M211" i="1"/>
  <c r="J22" i="1"/>
  <c r="K22" i="1"/>
  <c r="L22" i="1"/>
  <c r="M22" i="1"/>
  <c r="J74" i="1"/>
  <c r="K74" i="1"/>
  <c r="L74" i="1"/>
  <c r="M74" i="1"/>
  <c r="J100" i="1"/>
  <c r="K100" i="1"/>
  <c r="L100" i="1"/>
  <c r="M100" i="1"/>
  <c r="J53" i="1"/>
  <c r="K53" i="1"/>
  <c r="L53" i="1"/>
  <c r="M53" i="1"/>
  <c r="J24" i="1"/>
  <c r="K24" i="1"/>
  <c r="L24" i="1"/>
  <c r="M24" i="1"/>
  <c r="J112" i="1"/>
  <c r="K112" i="1"/>
  <c r="L112" i="1"/>
  <c r="M112" i="1"/>
  <c r="J157" i="1"/>
  <c r="K157" i="1"/>
  <c r="L157" i="1"/>
  <c r="M157" i="1"/>
  <c r="J13" i="1"/>
  <c r="K13" i="1"/>
  <c r="L13" i="1"/>
  <c r="M13" i="1"/>
  <c r="J131" i="1"/>
  <c r="K131" i="1"/>
  <c r="L131" i="1"/>
  <c r="M131" i="1"/>
  <c r="J7" i="1"/>
  <c r="K7" i="1"/>
  <c r="L7" i="1"/>
  <c r="M7" i="1"/>
  <c r="J14" i="1"/>
  <c r="K14" i="1"/>
  <c r="L14" i="1"/>
  <c r="M14" i="1"/>
  <c r="J89" i="1"/>
  <c r="K89" i="1"/>
  <c r="L89" i="1"/>
  <c r="M89" i="1"/>
  <c r="J29" i="1"/>
  <c r="K29" i="1"/>
  <c r="L29" i="1"/>
  <c r="M29" i="1"/>
  <c r="J138" i="1"/>
  <c r="K138" i="1"/>
  <c r="L138" i="1"/>
  <c r="M138" i="1"/>
  <c r="J52" i="1"/>
  <c r="K52" i="1"/>
  <c r="L52" i="1"/>
  <c r="M52" i="1"/>
  <c r="J197" i="1"/>
  <c r="K197" i="1"/>
  <c r="L197" i="1"/>
  <c r="M197" i="1"/>
  <c r="J216" i="1"/>
  <c r="K216" i="1"/>
  <c r="L216" i="1"/>
  <c r="M216" i="1"/>
  <c r="J180" i="1"/>
  <c r="K180" i="1"/>
  <c r="L180" i="1"/>
  <c r="M180" i="1"/>
  <c r="J77" i="1"/>
  <c r="K77" i="1"/>
  <c r="L77" i="1"/>
  <c r="M77" i="1"/>
  <c r="J26" i="1"/>
  <c r="K26" i="1"/>
  <c r="L26" i="1"/>
  <c r="M26" i="1"/>
  <c r="J141" i="1"/>
  <c r="K141" i="1"/>
  <c r="L141" i="1"/>
  <c r="M141" i="1"/>
  <c r="J28" i="1"/>
  <c r="K28" i="1"/>
  <c r="L28" i="1"/>
  <c r="M28" i="1"/>
  <c r="J192" i="1"/>
  <c r="K192" i="1"/>
  <c r="L192" i="1"/>
  <c r="M192" i="1"/>
  <c r="J209" i="1"/>
  <c r="K209" i="1"/>
  <c r="L209" i="1"/>
  <c r="M209" i="1"/>
  <c r="J170" i="1"/>
  <c r="K170" i="1"/>
  <c r="L170" i="1"/>
  <c r="M170" i="1"/>
  <c r="J16" i="1"/>
  <c r="K16" i="1"/>
  <c r="L16" i="1"/>
  <c r="M16" i="1"/>
  <c r="J202" i="1"/>
  <c r="K202" i="1"/>
  <c r="L202" i="1"/>
  <c r="M202" i="1"/>
  <c r="J83" i="1"/>
  <c r="K83" i="1"/>
  <c r="L83" i="1"/>
  <c r="M83" i="1"/>
  <c r="J106" i="1"/>
  <c r="K106" i="1"/>
  <c r="L106" i="1"/>
  <c r="M106" i="1"/>
  <c r="J144" i="1"/>
  <c r="K144" i="1"/>
  <c r="L144" i="1"/>
  <c r="M144" i="1"/>
  <c r="J127" i="1"/>
  <c r="K127" i="1"/>
  <c r="L127" i="1"/>
  <c r="M127" i="1"/>
  <c r="J18" i="1"/>
  <c r="K18" i="1"/>
  <c r="L18" i="1"/>
  <c r="M18" i="1"/>
  <c r="J205" i="1"/>
  <c r="K205" i="1"/>
  <c r="L205" i="1"/>
  <c r="M205" i="1"/>
  <c r="J126" i="1"/>
  <c r="K126" i="1"/>
  <c r="L126" i="1"/>
  <c r="M126" i="1"/>
  <c r="J203" i="1"/>
  <c r="K203" i="1"/>
  <c r="L203" i="1"/>
  <c r="M203" i="1"/>
  <c r="J118" i="1"/>
  <c r="K118" i="1"/>
  <c r="L118" i="1"/>
  <c r="M118" i="1"/>
  <c r="J128" i="1"/>
  <c r="K128" i="1"/>
  <c r="L128" i="1"/>
  <c r="M128" i="1"/>
  <c r="J10" i="1"/>
  <c r="K10" i="1"/>
  <c r="L10" i="1"/>
  <c r="M10" i="1"/>
  <c r="J73" i="1"/>
  <c r="K73" i="1"/>
  <c r="L73" i="1"/>
  <c r="M73" i="1"/>
  <c r="J196" i="1"/>
  <c r="K196" i="1"/>
  <c r="L196" i="1"/>
  <c r="M196" i="1"/>
  <c r="R196" i="1" s="1"/>
  <c r="J104" i="1"/>
  <c r="K104" i="1"/>
  <c r="L104" i="1"/>
  <c r="M104" i="1"/>
  <c r="J87" i="1"/>
  <c r="K87" i="1"/>
  <c r="L87" i="1"/>
  <c r="M87" i="1"/>
  <c r="J5" i="1"/>
  <c r="K5" i="1"/>
  <c r="L5" i="1"/>
  <c r="M5" i="1"/>
  <c r="J58" i="1"/>
  <c r="K58" i="1"/>
  <c r="L58" i="1"/>
  <c r="M58" i="1"/>
  <c r="J184" i="1"/>
  <c r="K184" i="1"/>
  <c r="L184" i="1"/>
  <c r="M184" i="1"/>
  <c r="J63" i="1"/>
  <c r="K63" i="1"/>
  <c r="L63" i="1"/>
  <c r="M63" i="1"/>
  <c r="J195" i="1"/>
  <c r="K195" i="1"/>
  <c r="L195" i="1"/>
  <c r="M195" i="1"/>
  <c r="J57" i="1"/>
  <c r="K57" i="1"/>
  <c r="L57" i="1"/>
  <c r="M57" i="1"/>
  <c r="J194" i="1"/>
  <c r="K194" i="1"/>
  <c r="L194" i="1"/>
  <c r="M194" i="1"/>
  <c r="J45" i="1"/>
  <c r="K45" i="1"/>
  <c r="L45" i="1"/>
  <c r="M45" i="1"/>
  <c r="J39" i="1"/>
  <c r="K39" i="1"/>
  <c r="L39" i="1"/>
  <c r="M39" i="1"/>
  <c r="J12" i="1"/>
  <c r="K12" i="1"/>
  <c r="L12" i="1"/>
  <c r="M12" i="1"/>
  <c r="J136" i="1"/>
  <c r="K136" i="1"/>
  <c r="L136" i="1"/>
  <c r="M136" i="1"/>
  <c r="J210" i="1"/>
  <c r="K210" i="1"/>
  <c r="L210" i="1"/>
  <c r="M210" i="1"/>
  <c r="J20" i="1"/>
  <c r="K20" i="1"/>
  <c r="L20" i="1"/>
  <c r="M20" i="1"/>
  <c r="J156" i="1"/>
  <c r="K156" i="1"/>
  <c r="L156" i="1"/>
  <c r="M156" i="1"/>
  <c r="J168" i="1"/>
  <c r="K168" i="1"/>
  <c r="L168" i="1"/>
  <c r="M168" i="1"/>
  <c r="J155" i="1"/>
  <c r="K155" i="1"/>
  <c r="L155" i="1"/>
  <c r="M155" i="1"/>
  <c r="J137" i="1"/>
  <c r="K137" i="1"/>
  <c r="L137" i="1"/>
  <c r="M137" i="1"/>
  <c r="R64" i="1" s="1"/>
  <c r="J44" i="1"/>
  <c r="K44" i="1"/>
  <c r="L44" i="1"/>
  <c r="M44" i="1"/>
  <c r="J67" i="1"/>
  <c r="K67" i="1"/>
  <c r="L67" i="1"/>
  <c r="M67" i="1"/>
  <c r="J159" i="1"/>
  <c r="K159" i="1"/>
  <c r="L159" i="1"/>
  <c r="M159" i="1"/>
  <c r="R59" i="1" s="1"/>
  <c r="J54" i="1"/>
  <c r="K54" i="1"/>
  <c r="L54" i="1"/>
  <c r="M54" i="1"/>
  <c r="J4" i="1"/>
  <c r="K4" i="1"/>
  <c r="L4" i="1"/>
  <c r="M4" i="1"/>
  <c r="J125" i="1"/>
  <c r="K125" i="1"/>
  <c r="L125" i="1"/>
  <c r="M125" i="1"/>
  <c r="J120" i="1"/>
  <c r="K120" i="1"/>
  <c r="L120" i="1"/>
  <c r="M120" i="1"/>
  <c r="J133" i="1"/>
  <c r="K133" i="1"/>
  <c r="L133" i="1"/>
  <c r="M133" i="1"/>
  <c r="J188" i="1"/>
  <c r="K188" i="1"/>
  <c r="L188" i="1"/>
  <c r="M188" i="1"/>
  <c r="J97" i="1"/>
  <c r="K97" i="1"/>
  <c r="L97" i="1"/>
  <c r="M97" i="1"/>
  <c r="J70" i="1"/>
  <c r="K70" i="1"/>
  <c r="L70" i="1"/>
  <c r="M70" i="1"/>
  <c r="J11" i="1"/>
  <c r="K11" i="1"/>
  <c r="L11" i="1"/>
  <c r="M11" i="1"/>
  <c r="J35" i="1"/>
  <c r="K35" i="1"/>
  <c r="L35" i="1"/>
  <c r="M35" i="1"/>
  <c r="J31" i="1"/>
  <c r="K31" i="1"/>
  <c r="L31" i="1"/>
  <c r="M31" i="1"/>
  <c r="J204" i="1"/>
  <c r="K204" i="1"/>
  <c r="L204" i="1"/>
  <c r="M204" i="1"/>
  <c r="J177" i="1"/>
  <c r="K177" i="1"/>
  <c r="L177" i="1"/>
  <c r="M177" i="1"/>
  <c r="J33" i="1"/>
  <c r="K33" i="1"/>
  <c r="L33" i="1"/>
  <c r="M33" i="1"/>
  <c r="R104" i="1" s="1"/>
  <c r="J212" i="1"/>
  <c r="K212" i="1"/>
  <c r="L212" i="1"/>
  <c r="M212" i="1"/>
  <c r="J56" i="1"/>
  <c r="K56" i="1"/>
  <c r="L56" i="1"/>
  <c r="M56" i="1"/>
  <c r="J86" i="1"/>
  <c r="K86" i="1"/>
  <c r="L86" i="1"/>
  <c r="M86" i="1"/>
  <c r="J85" i="1"/>
  <c r="K85" i="1"/>
  <c r="L85" i="1"/>
  <c r="M85" i="1"/>
  <c r="J176" i="1"/>
  <c r="K176" i="1"/>
  <c r="L176" i="1"/>
  <c r="M176" i="1"/>
  <c r="J135" i="1"/>
  <c r="K135" i="1"/>
  <c r="L135" i="1"/>
  <c r="M135" i="1"/>
  <c r="J147" i="1"/>
  <c r="K147" i="1"/>
  <c r="L147" i="1"/>
  <c r="M147" i="1"/>
  <c r="J42" i="1"/>
  <c r="K42" i="1"/>
  <c r="L42" i="1"/>
  <c r="M42" i="1"/>
  <c r="J65" i="1"/>
  <c r="K65" i="1"/>
  <c r="L65" i="1"/>
  <c r="M65" i="1"/>
  <c r="J93" i="1"/>
  <c r="K93" i="1"/>
  <c r="L93" i="1"/>
  <c r="M93" i="1"/>
  <c r="J96" i="1"/>
  <c r="K96" i="1"/>
  <c r="L96" i="1"/>
  <c r="M96" i="1"/>
  <c r="J107" i="1"/>
  <c r="K107" i="1"/>
  <c r="L107" i="1"/>
  <c r="M107" i="1"/>
  <c r="J109" i="1"/>
  <c r="K109" i="1"/>
  <c r="L109" i="1"/>
  <c r="M109" i="1"/>
  <c r="J119" i="1"/>
  <c r="K119" i="1"/>
  <c r="L119" i="1"/>
  <c r="M119" i="1"/>
  <c r="J140" i="1"/>
  <c r="K140" i="1"/>
  <c r="L140" i="1"/>
  <c r="M140" i="1"/>
  <c r="J152" i="1"/>
  <c r="K152" i="1"/>
  <c r="L152" i="1"/>
  <c r="M152" i="1"/>
  <c r="J165" i="1"/>
  <c r="K165" i="1"/>
  <c r="L165" i="1"/>
  <c r="M165" i="1"/>
  <c r="J191" i="1"/>
  <c r="K191" i="1"/>
  <c r="L191" i="1"/>
  <c r="M191" i="1"/>
  <c r="J200" i="1"/>
  <c r="K200" i="1"/>
  <c r="L200" i="1"/>
  <c r="M200" i="1"/>
  <c r="J174" i="1"/>
  <c r="K174" i="1"/>
  <c r="L174" i="1"/>
  <c r="M174" i="1"/>
  <c r="J169" i="1"/>
  <c r="K169" i="1"/>
  <c r="L169" i="1"/>
  <c r="M169" i="1"/>
  <c r="J110" i="1"/>
  <c r="K110" i="1"/>
  <c r="L110" i="1"/>
  <c r="M110" i="1"/>
  <c r="L61" i="1"/>
  <c r="J61" i="1"/>
  <c r="M61" i="1"/>
  <c r="K61" i="1"/>
  <c r="D21" i="1"/>
  <c r="E21" i="1"/>
  <c r="F21" i="1"/>
  <c r="G21" i="1"/>
  <c r="H21" i="1"/>
  <c r="I21" i="1"/>
  <c r="D130" i="1"/>
  <c r="E130" i="1"/>
  <c r="F130" i="1"/>
  <c r="G130" i="1"/>
  <c r="H130" i="1"/>
  <c r="I130" i="1"/>
  <c r="D214" i="1"/>
  <c r="E214" i="1"/>
  <c r="F214" i="1"/>
  <c r="G214" i="1"/>
  <c r="H214" i="1"/>
  <c r="I214" i="1"/>
  <c r="D201" i="1"/>
  <c r="E201" i="1"/>
  <c r="F201" i="1"/>
  <c r="G201" i="1"/>
  <c r="H201" i="1"/>
  <c r="I201" i="1"/>
  <c r="D187" i="1"/>
  <c r="E187" i="1"/>
  <c r="F187" i="1"/>
  <c r="G187" i="1"/>
  <c r="H187" i="1"/>
  <c r="I187" i="1"/>
  <c r="D92" i="1"/>
  <c r="E92" i="1"/>
  <c r="F92" i="1"/>
  <c r="G92" i="1"/>
  <c r="H92" i="1"/>
  <c r="I92" i="1"/>
  <c r="D182" i="1"/>
  <c r="E182" i="1"/>
  <c r="F182" i="1"/>
  <c r="G182" i="1"/>
  <c r="H182" i="1"/>
  <c r="I182" i="1"/>
  <c r="D49" i="1"/>
  <c r="E49" i="1"/>
  <c r="F49" i="1"/>
  <c r="G49" i="1"/>
  <c r="H49" i="1"/>
  <c r="I49" i="1"/>
  <c r="D27" i="1"/>
  <c r="E27" i="1"/>
  <c r="F27" i="1"/>
  <c r="G27" i="1"/>
  <c r="H27" i="1"/>
  <c r="I27" i="1"/>
  <c r="D142" i="1"/>
  <c r="E142" i="1"/>
  <c r="F142" i="1"/>
  <c r="G142" i="1"/>
  <c r="H142" i="1"/>
  <c r="I142" i="1"/>
  <c r="D38" i="1"/>
  <c r="E38" i="1"/>
  <c r="F38" i="1"/>
  <c r="G38" i="1"/>
  <c r="H38" i="1"/>
  <c r="I38" i="1"/>
  <c r="D95" i="1"/>
  <c r="E95" i="1"/>
  <c r="F95" i="1"/>
  <c r="G95" i="1"/>
  <c r="H95" i="1"/>
  <c r="I95" i="1"/>
  <c r="D8" i="1"/>
  <c r="E8" i="1"/>
  <c r="F8" i="1"/>
  <c r="G8" i="1"/>
  <c r="H8" i="1"/>
  <c r="I8" i="1"/>
  <c r="D94" i="1"/>
  <c r="E94" i="1"/>
  <c r="F94" i="1"/>
  <c r="G94" i="1"/>
  <c r="H94" i="1"/>
  <c r="I94" i="1"/>
  <c r="D122" i="1"/>
  <c r="E122" i="1"/>
  <c r="F122" i="1"/>
  <c r="G122" i="1"/>
  <c r="H122" i="1"/>
  <c r="I122" i="1"/>
  <c r="D32" i="1"/>
  <c r="E32" i="1"/>
  <c r="F32" i="1"/>
  <c r="G32" i="1"/>
  <c r="H32" i="1"/>
  <c r="I32" i="1"/>
  <c r="D55" i="1"/>
  <c r="E55" i="1"/>
  <c r="F55" i="1"/>
  <c r="G55" i="1"/>
  <c r="H55" i="1"/>
  <c r="I55" i="1"/>
  <c r="D101" i="1"/>
  <c r="E101" i="1"/>
  <c r="F101" i="1"/>
  <c r="G101" i="1"/>
  <c r="H101" i="1"/>
  <c r="I101" i="1"/>
  <c r="D114" i="1"/>
  <c r="E114" i="1"/>
  <c r="F114" i="1"/>
  <c r="G114" i="1"/>
  <c r="H114" i="1"/>
  <c r="I114" i="1"/>
  <c r="D215" i="1"/>
  <c r="E215" i="1"/>
  <c r="F215" i="1"/>
  <c r="G215" i="1"/>
  <c r="H215" i="1"/>
  <c r="I215" i="1"/>
  <c r="D199" i="1"/>
  <c r="E199" i="1"/>
  <c r="F199" i="1"/>
  <c r="G199" i="1"/>
  <c r="H199" i="1"/>
  <c r="I199" i="1"/>
  <c r="D115" i="1"/>
  <c r="E115" i="1"/>
  <c r="F115" i="1"/>
  <c r="G115" i="1"/>
  <c r="H115" i="1"/>
  <c r="I115" i="1"/>
  <c r="D19" i="1"/>
  <c r="E19" i="1"/>
  <c r="F19" i="1"/>
  <c r="G19" i="1"/>
  <c r="H19" i="1"/>
  <c r="I19" i="1"/>
  <c r="D148" i="1"/>
  <c r="E148" i="1"/>
  <c r="F148" i="1"/>
  <c r="G148" i="1"/>
  <c r="H148" i="1"/>
  <c r="I148" i="1"/>
  <c r="D64" i="1"/>
  <c r="E64" i="1"/>
  <c r="F64" i="1"/>
  <c r="G64" i="1"/>
  <c r="H64" i="1"/>
  <c r="I64" i="1"/>
  <c r="D117" i="1"/>
  <c r="E117" i="1"/>
  <c r="F117" i="1"/>
  <c r="G117" i="1"/>
  <c r="H117" i="1"/>
  <c r="I117" i="1"/>
  <c r="D91" i="1"/>
  <c r="E91" i="1"/>
  <c r="F91" i="1"/>
  <c r="G91" i="1"/>
  <c r="H91" i="1"/>
  <c r="I91" i="1"/>
  <c r="D121" i="1"/>
  <c r="E121" i="1"/>
  <c r="F121" i="1"/>
  <c r="G121" i="1"/>
  <c r="H121" i="1"/>
  <c r="I121" i="1"/>
  <c r="D88" i="1"/>
  <c r="E88" i="1"/>
  <c r="F88" i="1"/>
  <c r="G88" i="1"/>
  <c r="H88" i="1"/>
  <c r="I88" i="1"/>
  <c r="D108" i="1"/>
  <c r="E108" i="1"/>
  <c r="F108" i="1"/>
  <c r="G108" i="1"/>
  <c r="H108" i="1"/>
  <c r="I108" i="1"/>
  <c r="D172" i="1"/>
  <c r="E172" i="1"/>
  <c r="F172" i="1"/>
  <c r="G172" i="1"/>
  <c r="H172" i="1"/>
  <c r="I172" i="1"/>
  <c r="D99" i="1"/>
  <c r="E99" i="1"/>
  <c r="F99" i="1"/>
  <c r="G99" i="1"/>
  <c r="H99" i="1"/>
  <c r="I99" i="1"/>
  <c r="D132" i="1"/>
  <c r="E132" i="1"/>
  <c r="F132" i="1"/>
  <c r="G132" i="1"/>
  <c r="H132" i="1"/>
  <c r="I132" i="1"/>
  <c r="D166" i="1"/>
  <c r="E166" i="1"/>
  <c r="F166" i="1"/>
  <c r="G166" i="1"/>
  <c r="H166" i="1"/>
  <c r="I166" i="1"/>
  <c r="D207" i="1"/>
  <c r="E207" i="1"/>
  <c r="F207" i="1"/>
  <c r="G207" i="1"/>
  <c r="H207" i="1"/>
  <c r="I207" i="1"/>
  <c r="D17" i="1"/>
  <c r="E17" i="1"/>
  <c r="F17" i="1"/>
  <c r="G17" i="1"/>
  <c r="H17" i="1"/>
  <c r="I17" i="1"/>
  <c r="D162" i="1"/>
  <c r="E162" i="1"/>
  <c r="F162" i="1"/>
  <c r="G162" i="1"/>
  <c r="H162" i="1"/>
  <c r="I162" i="1"/>
  <c r="D143" i="1"/>
  <c r="E143" i="1"/>
  <c r="F143" i="1"/>
  <c r="G143" i="1"/>
  <c r="H143" i="1"/>
  <c r="I143" i="1"/>
  <c r="D178" i="1"/>
  <c r="E178" i="1"/>
  <c r="F178" i="1"/>
  <c r="G178" i="1"/>
  <c r="H178" i="1"/>
  <c r="I178" i="1"/>
  <c r="D129" i="1"/>
  <c r="E129" i="1"/>
  <c r="F129" i="1"/>
  <c r="G129" i="1"/>
  <c r="H129" i="1"/>
  <c r="I129" i="1"/>
  <c r="D189" i="1"/>
  <c r="E189" i="1"/>
  <c r="F189" i="1"/>
  <c r="G189" i="1"/>
  <c r="H189" i="1"/>
  <c r="I189" i="1"/>
  <c r="D150" i="1"/>
  <c r="E150" i="1"/>
  <c r="F150" i="1"/>
  <c r="G150" i="1"/>
  <c r="H150" i="1"/>
  <c r="I150" i="1"/>
  <c r="D75" i="1"/>
  <c r="E75" i="1"/>
  <c r="F75" i="1"/>
  <c r="G75" i="1"/>
  <c r="H75" i="1"/>
  <c r="I75" i="1"/>
  <c r="D154" i="1"/>
  <c r="E154" i="1"/>
  <c r="F154" i="1"/>
  <c r="G154" i="1"/>
  <c r="H154" i="1"/>
  <c r="I154" i="1"/>
  <c r="D153" i="1"/>
  <c r="E153" i="1"/>
  <c r="F153" i="1"/>
  <c r="G153" i="1"/>
  <c r="H153" i="1"/>
  <c r="I153" i="1"/>
  <c r="D68" i="1"/>
  <c r="E68" i="1"/>
  <c r="F68" i="1"/>
  <c r="G68" i="1"/>
  <c r="H68" i="1"/>
  <c r="I68" i="1"/>
  <c r="D40" i="1"/>
  <c r="E40" i="1"/>
  <c r="F40" i="1"/>
  <c r="G40" i="1"/>
  <c r="H40" i="1"/>
  <c r="I40" i="1"/>
  <c r="D51" i="1"/>
  <c r="E51" i="1"/>
  <c r="F51" i="1"/>
  <c r="G51" i="1"/>
  <c r="H51" i="1"/>
  <c r="I51" i="1"/>
  <c r="D66" i="1"/>
  <c r="E66" i="1"/>
  <c r="F66" i="1"/>
  <c r="G66" i="1"/>
  <c r="H66" i="1"/>
  <c r="I66" i="1"/>
  <c r="D111" i="1"/>
  <c r="E111" i="1"/>
  <c r="F111" i="1"/>
  <c r="G111" i="1"/>
  <c r="H111" i="1"/>
  <c r="I111" i="1"/>
  <c r="D79" i="1"/>
  <c r="E79" i="1"/>
  <c r="F79" i="1"/>
  <c r="G79" i="1"/>
  <c r="H79" i="1"/>
  <c r="I79" i="1"/>
  <c r="D37" i="1"/>
  <c r="E37" i="1"/>
  <c r="F37" i="1"/>
  <c r="G37" i="1"/>
  <c r="H37" i="1"/>
  <c r="I37" i="1"/>
  <c r="D25" i="1"/>
  <c r="E25" i="1"/>
  <c r="F25" i="1"/>
  <c r="G25" i="1"/>
  <c r="H25" i="1"/>
  <c r="I25" i="1"/>
  <c r="D34" i="1"/>
  <c r="E34" i="1"/>
  <c r="F34" i="1"/>
  <c r="G34" i="1"/>
  <c r="H34" i="1"/>
  <c r="I34" i="1"/>
  <c r="D161" i="1"/>
  <c r="E161" i="1"/>
  <c r="F161" i="1"/>
  <c r="G161" i="1"/>
  <c r="H161" i="1"/>
  <c r="I161" i="1"/>
  <c r="D185" i="1"/>
  <c r="E185" i="1"/>
  <c r="F185" i="1"/>
  <c r="G185" i="1"/>
  <c r="H185" i="1"/>
  <c r="I185" i="1"/>
  <c r="D124" i="1"/>
  <c r="E124" i="1"/>
  <c r="F124" i="1"/>
  <c r="G124" i="1"/>
  <c r="H124" i="1"/>
  <c r="I124" i="1"/>
  <c r="D90" i="1"/>
  <c r="E90" i="1"/>
  <c r="F90" i="1"/>
  <c r="G90" i="1"/>
  <c r="H90" i="1"/>
  <c r="I90" i="1"/>
  <c r="D102" i="1"/>
  <c r="E102" i="1"/>
  <c r="F102" i="1"/>
  <c r="G102" i="1"/>
  <c r="H102" i="1"/>
  <c r="I102" i="1"/>
  <c r="D60" i="1"/>
  <c r="E60" i="1"/>
  <c r="F60" i="1"/>
  <c r="G60" i="1"/>
  <c r="H60" i="1"/>
  <c r="I60" i="1"/>
  <c r="D72" i="1"/>
  <c r="E72" i="1"/>
  <c r="F72" i="1"/>
  <c r="G72" i="1"/>
  <c r="H72" i="1"/>
  <c r="I72" i="1"/>
  <c r="D158" i="1"/>
  <c r="E158" i="1"/>
  <c r="F158" i="1"/>
  <c r="G158" i="1"/>
  <c r="H158" i="1"/>
  <c r="I158" i="1"/>
  <c r="D123" i="1"/>
  <c r="E123" i="1"/>
  <c r="F123" i="1"/>
  <c r="G123" i="1"/>
  <c r="H123" i="1"/>
  <c r="I123" i="1"/>
  <c r="D3" i="1"/>
  <c r="E3" i="1"/>
  <c r="F3" i="1"/>
  <c r="G3" i="1"/>
  <c r="H3" i="1"/>
  <c r="I3" i="1"/>
  <c r="D76" i="1"/>
  <c r="E76" i="1"/>
  <c r="F76" i="1"/>
  <c r="G76" i="1"/>
  <c r="H76" i="1"/>
  <c r="I76" i="1"/>
  <c r="D48" i="1"/>
  <c r="E48" i="1"/>
  <c r="F48" i="1"/>
  <c r="G48" i="1"/>
  <c r="H48" i="1"/>
  <c r="I48" i="1"/>
  <c r="D198" i="1"/>
  <c r="E198" i="1"/>
  <c r="F198" i="1"/>
  <c r="G198" i="1"/>
  <c r="H198" i="1"/>
  <c r="I198" i="1"/>
  <c r="D160" i="1"/>
  <c r="E160" i="1"/>
  <c r="F160" i="1"/>
  <c r="G160" i="1"/>
  <c r="H160" i="1"/>
  <c r="I160" i="1"/>
  <c r="D167" i="1"/>
  <c r="E167" i="1"/>
  <c r="F167" i="1"/>
  <c r="G167" i="1"/>
  <c r="H167" i="1"/>
  <c r="I167" i="1"/>
  <c r="D146" i="1"/>
  <c r="E146" i="1"/>
  <c r="F146" i="1"/>
  <c r="G146" i="1"/>
  <c r="H146" i="1"/>
  <c r="I146" i="1"/>
  <c r="D82" i="1"/>
  <c r="E82" i="1"/>
  <c r="F82" i="1"/>
  <c r="G82" i="1"/>
  <c r="H82" i="1"/>
  <c r="I82" i="1"/>
  <c r="D145" i="1"/>
  <c r="E145" i="1"/>
  <c r="F145" i="1"/>
  <c r="G145" i="1"/>
  <c r="H145" i="1"/>
  <c r="I145" i="1"/>
  <c r="D193" i="1"/>
  <c r="E193" i="1"/>
  <c r="F193" i="1"/>
  <c r="G193" i="1"/>
  <c r="H193" i="1"/>
  <c r="I193" i="1"/>
  <c r="D36" i="1"/>
  <c r="E36" i="1"/>
  <c r="F36" i="1"/>
  <c r="G36" i="1"/>
  <c r="H36" i="1"/>
  <c r="I36" i="1"/>
  <c r="D213" i="1"/>
  <c r="E213" i="1"/>
  <c r="F213" i="1"/>
  <c r="G213" i="1"/>
  <c r="H213" i="1"/>
  <c r="I213" i="1"/>
  <c r="D15" i="1"/>
  <c r="E15" i="1"/>
  <c r="F15" i="1"/>
  <c r="G15" i="1"/>
  <c r="H15" i="1"/>
  <c r="I15" i="1"/>
  <c r="D9" i="1"/>
  <c r="E9" i="1"/>
  <c r="F9" i="1"/>
  <c r="G9" i="1"/>
  <c r="H9" i="1"/>
  <c r="I9" i="1"/>
  <c r="D6" i="1"/>
  <c r="E6" i="1"/>
  <c r="F6" i="1"/>
  <c r="G6" i="1"/>
  <c r="H6" i="1"/>
  <c r="I6" i="1"/>
  <c r="D183" i="1"/>
  <c r="E183" i="1"/>
  <c r="F183" i="1"/>
  <c r="G183" i="1"/>
  <c r="H183" i="1"/>
  <c r="I183" i="1"/>
  <c r="D151" i="1"/>
  <c r="E151" i="1"/>
  <c r="F151" i="1"/>
  <c r="G151" i="1"/>
  <c r="H151" i="1"/>
  <c r="I151" i="1"/>
  <c r="D208" i="1"/>
  <c r="E208" i="1"/>
  <c r="F208" i="1"/>
  <c r="G208" i="1"/>
  <c r="H208" i="1"/>
  <c r="I208" i="1"/>
  <c r="D175" i="1"/>
  <c r="E175" i="1"/>
  <c r="F175" i="1"/>
  <c r="G175" i="1"/>
  <c r="H175" i="1"/>
  <c r="I175" i="1"/>
  <c r="D171" i="1"/>
  <c r="E171" i="1"/>
  <c r="F171" i="1"/>
  <c r="G171" i="1"/>
  <c r="H171" i="1"/>
  <c r="I171" i="1"/>
  <c r="D186" i="1"/>
  <c r="E186" i="1"/>
  <c r="F186" i="1"/>
  <c r="G186" i="1"/>
  <c r="H186" i="1"/>
  <c r="I186" i="1"/>
  <c r="D23" i="1"/>
  <c r="E23" i="1"/>
  <c r="F23" i="1"/>
  <c r="G23" i="1"/>
  <c r="H23" i="1"/>
  <c r="I23" i="1"/>
  <c r="D41" i="1"/>
  <c r="E41" i="1"/>
  <c r="F41" i="1"/>
  <c r="G41" i="1"/>
  <c r="H41" i="1"/>
  <c r="I41" i="1"/>
  <c r="D43" i="1"/>
  <c r="E43" i="1"/>
  <c r="F43" i="1"/>
  <c r="G43" i="1"/>
  <c r="H43" i="1"/>
  <c r="I43" i="1"/>
  <c r="D69" i="1"/>
  <c r="E69" i="1"/>
  <c r="F69" i="1"/>
  <c r="G69" i="1"/>
  <c r="H69" i="1"/>
  <c r="I69" i="1"/>
  <c r="D2" i="1"/>
  <c r="E2" i="1"/>
  <c r="F2" i="1"/>
  <c r="G2" i="1"/>
  <c r="H2" i="1"/>
  <c r="I2" i="1"/>
  <c r="D30" i="1"/>
  <c r="E30" i="1"/>
  <c r="F30" i="1"/>
  <c r="G30" i="1"/>
  <c r="H30" i="1"/>
  <c r="I30" i="1"/>
  <c r="D181" i="1"/>
  <c r="E181" i="1"/>
  <c r="F181" i="1"/>
  <c r="G181" i="1"/>
  <c r="H181" i="1"/>
  <c r="I181" i="1"/>
  <c r="D134" i="1"/>
  <c r="E134" i="1"/>
  <c r="F134" i="1"/>
  <c r="G134" i="1"/>
  <c r="H134" i="1"/>
  <c r="I134" i="1"/>
  <c r="D139" i="1"/>
  <c r="E139" i="1"/>
  <c r="F139" i="1"/>
  <c r="G139" i="1"/>
  <c r="H139" i="1"/>
  <c r="I139" i="1"/>
  <c r="D81" i="1"/>
  <c r="E81" i="1"/>
  <c r="F81" i="1"/>
  <c r="G81" i="1"/>
  <c r="H81" i="1"/>
  <c r="I81" i="1"/>
  <c r="D62" i="1"/>
  <c r="E62" i="1"/>
  <c r="F62" i="1"/>
  <c r="G62" i="1"/>
  <c r="H62" i="1"/>
  <c r="I62" i="1"/>
  <c r="D103" i="1"/>
  <c r="E103" i="1"/>
  <c r="F103" i="1"/>
  <c r="G103" i="1"/>
  <c r="H103" i="1"/>
  <c r="I103" i="1"/>
  <c r="D80" i="1"/>
  <c r="E80" i="1"/>
  <c r="F80" i="1"/>
  <c r="G80" i="1"/>
  <c r="H80" i="1"/>
  <c r="I80" i="1"/>
  <c r="D206" i="1"/>
  <c r="E206" i="1"/>
  <c r="F206" i="1"/>
  <c r="G206" i="1"/>
  <c r="H206" i="1"/>
  <c r="I206" i="1"/>
  <c r="D116" i="1"/>
  <c r="E116" i="1"/>
  <c r="F116" i="1"/>
  <c r="G116" i="1"/>
  <c r="H116" i="1"/>
  <c r="I116" i="1"/>
  <c r="D98" i="1"/>
  <c r="E98" i="1"/>
  <c r="F98" i="1"/>
  <c r="G98" i="1"/>
  <c r="H98" i="1"/>
  <c r="I98" i="1"/>
  <c r="D190" i="1"/>
  <c r="E190" i="1"/>
  <c r="F190" i="1"/>
  <c r="G190" i="1"/>
  <c r="H190" i="1"/>
  <c r="I190" i="1"/>
  <c r="D179" i="1"/>
  <c r="E179" i="1"/>
  <c r="F179" i="1"/>
  <c r="G179" i="1"/>
  <c r="H179" i="1"/>
  <c r="I179" i="1"/>
  <c r="D164" i="1"/>
  <c r="E164" i="1"/>
  <c r="F164" i="1"/>
  <c r="G164" i="1"/>
  <c r="H164" i="1"/>
  <c r="I164" i="1"/>
  <c r="D163" i="1"/>
  <c r="E163" i="1"/>
  <c r="F163" i="1"/>
  <c r="G163" i="1"/>
  <c r="H163" i="1"/>
  <c r="I163" i="1"/>
  <c r="D84" i="1"/>
  <c r="E84" i="1"/>
  <c r="F84" i="1"/>
  <c r="G84" i="1"/>
  <c r="H84" i="1"/>
  <c r="I84" i="1"/>
  <c r="D46" i="1"/>
  <c r="E46" i="1"/>
  <c r="F46" i="1"/>
  <c r="G46" i="1"/>
  <c r="H46" i="1"/>
  <c r="I46" i="1"/>
  <c r="D47" i="1"/>
  <c r="E47" i="1"/>
  <c r="F47" i="1"/>
  <c r="G47" i="1"/>
  <c r="H47" i="1"/>
  <c r="I47" i="1"/>
  <c r="D173" i="1"/>
  <c r="E173" i="1"/>
  <c r="F173" i="1"/>
  <c r="G173" i="1"/>
  <c r="H173" i="1"/>
  <c r="I173" i="1"/>
  <c r="D105" i="1"/>
  <c r="E105" i="1"/>
  <c r="F105" i="1"/>
  <c r="G105" i="1"/>
  <c r="H105" i="1"/>
  <c r="I105" i="1"/>
  <c r="D149" i="1"/>
  <c r="E149" i="1"/>
  <c r="F149" i="1"/>
  <c r="G149" i="1"/>
  <c r="H149" i="1"/>
  <c r="I149" i="1"/>
  <c r="D50" i="1"/>
  <c r="E50" i="1"/>
  <c r="F50" i="1"/>
  <c r="G50" i="1"/>
  <c r="H50" i="1"/>
  <c r="I50" i="1"/>
  <c r="D78" i="1"/>
  <c r="E78" i="1"/>
  <c r="F78" i="1"/>
  <c r="G78" i="1"/>
  <c r="H78" i="1"/>
  <c r="I78" i="1"/>
  <c r="D59" i="1"/>
  <c r="E59" i="1"/>
  <c r="F59" i="1"/>
  <c r="G59" i="1"/>
  <c r="H59" i="1"/>
  <c r="I59" i="1"/>
  <c r="D71" i="1"/>
  <c r="E71" i="1"/>
  <c r="F71" i="1"/>
  <c r="G71" i="1"/>
  <c r="H71" i="1"/>
  <c r="I71" i="1"/>
  <c r="D113" i="1"/>
  <c r="E113" i="1"/>
  <c r="F113" i="1"/>
  <c r="G113" i="1"/>
  <c r="H113" i="1"/>
  <c r="I113" i="1"/>
  <c r="D211" i="1"/>
  <c r="E211" i="1"/>
  <c r="F211" i="1"/>
  <c r="G211" i="1"/>
  <c r="H211" i="1"/>
  <c r="I211" i="1"/>
  <c r="D22" i="1"/>
  <c r="E22" i="1"/>
  <c r="F22" i="1"/>
  <c r="G22" i="1"/>
  <c r="H22" i="1"/>
  <c r="I22" i="1"/>
  <c r="D74" i="1"/>
  <c r="E74" i="1"/>
  <c r="F74" i="1"/>
  <c r="G74" i="1"/>
  <c r="H74" i="1"/>
  <c r="I74" i="1"/>
  <c r="D100" i="1"/>
  <c r="E100" i="1"/>
  <c r="F100" i="1"/>
  <c r="G100" i="1"/>
  <c r="H100" i="1"/>
  <c r="I100" i="1"/>
  <c r="D53" i="1"/>
  <c r="E53" i="1"/>
  <c r="F53" i="1"/>
  <c r="G53" i="1"/>
  <c r="H53" i="1"/>
  <c r="I53" i="1"/>
  <c r="D24" i="1"/>
  <c r="E24" i="1"/>
  <c r="F24" i="1"/>
  <c r="G24" i="1"/>
  <c r="H24" i="1"/>
  <c r="I24" i="1"/>
  <c r="D112" i="1"/>
  <c r="E112" i="1"/>
  <c r="F112" i="1"/>
  <c r="G112" i="1"/>
  <c r="H112" i="1"/>
  <c r="I112" i="1"/>
  <c r="D157" i="1"/>
  <c r="E157" i="1"/>
  <c r="F157" i="1"/>
  <c r="G157" i="1"/>
  <c r="H157" i="1"/>
  <c r="I157" i="1"/>
  <c r="D13" i="1"/>
  <c r="E13" i="1"/>
  <c r="F13" i="1"/>
  <c r="G13" i="1"/>
  <c r="H13" i="1"/>
  <c r="I13" i="1"/>
  <c r="D131" i="1"/>
  <c r="E131" i="1"/>
  <c r="F131" i="1"/>
  <c r="G131" i="1"/>
  <c r="H131" i="1"/>
  <c r="I131" i="1"/>
  <c r="D7" i="1"/>
  <c r="E7" i="1"/>
  <c r="F7" i="1"/>
  <c r="G7" i="1"/>
  <c r="H7" i="1"/>
  <c r="I7" i="1"/>
  <c r="D14" i="1"/>
  <c r="E14" i="1"/>
  <c r="F14" i="1"/>
  <c r="G14" i="1"/>
  <c r="H14" i="1"/>
  <c r="I14" i="1"/>
  <c r="D89" i="1"/>
  <c r="E89" i="1"/>
  <c r="F89" i="1"/>
  <c r="G89" i="1"/>
  <c r="H89" i="1"/>
  <c r="I89" i="1"/>
  <c r="D29" i="1"/>
  <c r="E29" i="1"/>
  <c r="F29" i="1"/>
  <c r="G29" i="1"/>
  <c r="H29" i="1"/>
  <c r="I29" i="1"/>
  <c r="D138" i="1"/>
  <c r="E138" i="1"/>
  <c r="F138" i="1"/>
  <c r="G138" i="1"/>
  <c r="H138" i="1"/>
  <c r="I138" i="1"/>
  <c r="D52" i="1"/>
  <c r="E52" i="1"/>
  <c r="F52" i="1"/>
  <c r="G52" i="1"/>
  <c r="H52" i="1"/>
  <c r="I52" i="1"/>
  <c r="D197" i="1"/>
  <c r="E197" i="1"/>
  <c r="F197" i="1"/>
  <c r="G197" i="1"/>
  <c r="H197" i="1"/>
  <c r="I197" i="1"/>
  <c r="D216" i="1"/>
  <c r="E216" i="1"/>
  <c r="F216" i="1"/>
  <c r="G216" i="1"/>
  <c r="H216" i="1"/>
  <c r="I216" i="1"/>
  <c r="D180" i="1"/>
  <c r="E180" i="1"/>
  <c r="F180" i="1"/>
  <c r="G180" i="1"/>
  <c r="H180" i="1"/>
  <c r="I180" i="1"/>
  <c r="D77" i="1"/>
  <c r="E77" i="1"/>
  <c r="F77" i="1"/>
  <c r="G77" i="1"/>
  <c r="H77" i="1"/>
  <c r="I77" i="1"/>
  <c r="D26" i="1"/>
  <c r="E26" i="1"/>
  <c r="F26" i="1"/>
  <c r="G26" i="1"/>
  <c r="H26" i="1"/>
  <c r="I26" i="1"/>
  <c r="D141" i="1"/>
  <c r="E141" i="1"/>
  <c r="F141" i="1"/>
  <c r="G141" i="1"/>
  <c r="H141" i="1"/>
  <c r="I141" i="1"/>
  <c r="D28" i="1"/>
  <c r="E28" i="1"/>
  <c r="F28" i="1"/>
  <c r="G28" i="1"/>
  <c r="H28" i="1"/>
  <c r="I28" i="1"/>
  <c r="D192" i="1"/>
  <c r="E192" i="1"/>
  <c r="F192" i="1"/>
  <c r="G192" i="1"/>
  <c r="H192" i="1"/>
  <c r="I192" i="1"/>
  <c r="D209" i="1"/>
  <c r="E209" i="1"/>
  <c r="F209" i="1"/>
  <c r="G209" i="1"/>
  <c r="H209" i="1"/>
  <c r="I209" i="1"/>
  <c r="D170" i="1"/>
  <c r="E170" i="1"/>
  <c r="F170" i="1"/>
  <c r="G170" i="1"/>
  <c r="H170" i="1"/>
  <c r="I170" i="1"/>
  <c r="D16" i="1"/>
  <c r="E16" i="1"/>
  <c r="F16" i="1"/>
  <c r="G16" i="1"/>
  <c r="H16" i="1"/>
  <c r="I16" i="1"/>
  <c r="D202" i="1"/>
  <c r="E202" i="1"/>
  <c r="F202" i="1"/>
  <c r="G202" i="1"/>
  <c r="H202" i="1"/>
  <c r="I202" i="1"/>
  <c r="D83" i="1"/>
  <c r="E83" i="1"/>
  <c r="F83" i="1"/>
  <c r="G83" i="1"/>
  <c r="H83" i="1"/>
  <c r="I83" i="1"/>
  <c r="D106" i="1"/>
  <c r="E106" i="1"/>
  <c r="F106" i="1"/>
  <c r="G106" i="1"/>
  <c r="H106" i="1"/>
  <c r="I106" i="1"/>
  <c r="D144" i="1"/>
  <c r="E144" i="1"/>
  <c r="F144" i="1"/>
  <c r="G144" i="1"/>
  <c r="H144" i="1"/>
  <c r="I144" i="1"/>
  <c r="D127" i="1"/>
  <c r="E127" i="1"/>
  <c r="F127" i="1"/>
  <c r="G127" i="1"/>
  <c r="H127" i="1"/>
  <c r="I127" i="1"/>
  <c r="D18" i="1"/>
  <c r="E18" i="1"/>
  <c r="F18" i="1"/>
  <c r="G18" i="1"/>
  <c r="H18" i="1"/>
  <c r="I18" i="1"/>
  <c r="D205" i="1"/>
  <c r="E205" i="1"/>
  <c r="F205" i="1"/>
  <c r="G205" i="1"/>
  <c r="H205" i="1"/>
  <c r="I205" i="1"/>
  <c r="D126" i="1"/>
  <c r="E126" i="1"/>
  <c r="F126" i="1"/>
  <c r="G126" i="1"/>
  <c r="H126" i="1"/>
  <c r="I126" i="1"/>
  <c r="D203" i="1"/>
  <c r="E203" i="1"/>
  <c r="F203" i="1"/>
  <c r="G203" i="1"/>
  <c r="H203" i="1"/>
  <c r="I203" i="1"/>
  <c r="D118" i="1"/>
  <c r="E118" i="1"/>
  <c r="F118" i="1"/>
  <c r="G118" i="1"/>
  <c r="H118" i="1"/>
  <c r="I118" i="1"/>
  <c r="D128" i="1"/>
  <c r="E128" i="1"/>
  <c r="F128" i="1"/>
  <c r="G128" i="1"/>
  <c r="H128" i="1"/>
  <c r="I128" i="1"/>
  <c r="D10" i="1"/>
  <c r="E10" i="1"/>
  <c r="F10" i="1"/>
  <c r="G10" i="1"/>
  <c r="H10" i="1"/>
  <c r="I10" i="1"/>
  <c r="D73" i="1"/>
  <c r="E73" i="1"/>
  <c r="F73" i="1"/>
  <c r="G73" i="1"/>
  <c r="H73" i="1"/>
  <c r="I73" i="1"/>
  <c r="D196" i="1"/>
  <c r="E196" i="1"/>
  <c r="F196" i="1"/>
  <c r="G196" i="1"/>
  <c r="H196" i="1"/>
  <c r="I196" i="1"/>
  <c r="D104" i="1"/>
  <c r="E104" i="1"/>
  <c r="F104" i="1"/>
  <c r="G104" i="1"/>
  <c r="H104" i="1"/>
  <c r="I104" i="1"/>
  <c r="D87" i="1"/>
  <c r="E87" i="1"/>
  <c r="F87" i="1"/>
  <c r="G87" i="1"/>
  <c r="H87" i="1"/>
  <c r="I87" i="1"/>
  <c r="D5" i="1"/>
  <c r="E5" i="1"/>
  <c r="F5" i="1"/>
  <c r="G5" i="1"/>
  <c r="H5" i="1"/>
  <c r="I5" i="1"/>
  <c r="D58" i="1"/>
  <c r="E58" i="1"/>
  <c r="F58" i="1"/>
  <c r="G58" i="1"/>
  <c r="H58" i="1"/>
  <c r="I58" i="1"/>
  <c r="D184" i="1"/>
  <c r="E184" i="1"/>
  <c r="F184" i="1"/>
  <c r="G184" i="1"/>
  <c r="H184" i="1"/>
  <c r="I184" i="1"/>
  <c r="D63" i="1"/>
  <c r="E63" i="1"/>
  <c r="F63" i="1"/>
  <c r="G63" i="1"/>
  <c r="H63" i="1"/>
  <c r="I63" i="1"/>
  <c r="D195" i="1"/>
  <c r="E195" i="1"/>
  <c r="F195" i="1"/>
  <c r="G195" i="1"/>
  <c r="H195" i="1"/>
  <c r="I195" i="1"/>
  <c r="D57" i="1"/>
  <c r="E57" i="1"/>
  <c r="F57" i="1"/>
  <c r="G57" i="1"/>
  <c r="H57" i="1"/>
  <c r="I57" i="1"/>
  <c r="D194" i="1"/>
  <c r="E194" i="1"/>
  <c r="F194" i="1"/>
  <c r="G194" i="1"/>
  <c r="H194" i="1"/>
  <c r="I194" i="1"/>
  <c r="D45" i="1"/>
  <c r="E45" i="1"/>
  <c r="F45" i="1"/>
  <c r="G45" i="1"/>
  <c r="H45" i="1"/>
  <c r="I45" i="1"/>
  <c r="D39" i="1"/>
  <c r="E39" i="1"/>
  <c r="F39" i="1"/>
  <c r="G39" i="1"/>
  <c r="H39" i="1"/>
  <c r="I39" i="1"/>
  <c r="D12" i="1"/>
  <c r="E12" i="1"/>
  <c r="F12" i="1"/>
  <c r="G12" i="1"/>
  <c r="H12" i="1"/>
  <c r="I12" i="1"/>
  <c r="D136" i="1"/>
  <c r="E136" i="1"/>
  <c r="F136" i="1"/>
  <c r="G136" i="1"/>
  <c r="H136" i="1"/>
  <c r="I136" i="1"/>
  <c r="D210" i="1"/>
  <c r="E210" i="1"/>
  <c r="F210" i="1"/>
  <c r="G210" i="1"/>
  <c r="H210" i="1"/>
  <c r="I210" i="1"/>
  <c r="D20" i="1"/>
  <c r="E20" i="1"/>
  <c r="F20" i="1"/>
  <c r="G20" i="1"/>
  <c r="H20" i="1"/>
  <c r="I20" i="1"/>
  <c r="D156" i="1"/>
  <c r="E156" i="1"/>
  <c r="F156" i="1"/>
  <c r="G156" i="1"/>
  <c r="H156" i="1"/>
  <c r="I156" i="1"/>
  <c r="D168" i="1"/>
  <c r="E168" i="1"/>
  <c r="F168" i="1"/>
  <c r="G168" i="1"/>
  <c r="H168" i="1"/>
  <c r="I168" i="1"/>
  <c r="D155" i="1"/>
  <c r="E155" i="1"/>
  <c r="F155" i="1"/>
  <c r="G155" i="1"/>
  <c r="H155" i="1"/>
  <c r="I155" i="1"/>
  <c r="D137" i="1"/>
  <c r="E137" i="1"/>
  <c r="F137" i="1"/>
  <c r="G137" i="1"/>
  <c r="H137" i="1"/>
  <c r="I137" i="1"/>
  <c r="D44" i="1"/>
  <c r="E44" i="1"/>
  <c r="F44" i="1"/>
  <c r="G44" i="1"/>
  <c r="H44" i="1"/>
  <c r="I44" i="1"/>
  <c r="D67" i="1"/>
  <c r="E67" i="1"/>
  <c r="F67" i="1"/>
  <c r="G67" i="1"/>
  <c r="H67" i="1"/>
  <c r="I67" i="1"/>
  <c r="D159" i="1"/>
  <c r="E159" i="1"/>
  <c r="F159" i="1"/>
  <c r="G159" i="1"/>
  <c r="H159" i="1"/>
  <c r="I159" i="1"/>
  <c r="D54" i="1"/>
  <c r="E54" i="1"/>
  <c r="F54" i="1"/>
  <c r="G54" i="1"/>
  <c r="H54" i="1"/>
  <c r="I54" i="1"/>
  <c r="D4" i="1"/>
  <c r="E4" i="1"/>
  <c r="F4" i="1"/>
  <c r="G4" i="1"/>
  <c r="H4" i="1"/>
  <c r="I4" i="1"/>
  <c r="D125" i="1"/>
  <c r="E125" i="1"/>
  <c r="F125" i="1"/>
  <c r="G125" i="1"/>
  <c r="H125" i="1"/>
  <c r="I125" i="1"/>
  <c r="D120" i="1"/>
  <c r="E120" i="1"/>
  <c r="F120" i="1"/>
  <c r="G120" i="1"/>
  <c r="H120" i="1"/>
  <c r="I120" i="1"/>
  <c r="D133" i="1"/>
  <c r="E133" i="1"/>
  <c r="F133" i="1"/>
  <c r="G133" i="1"/>
  <c r="H133" i="1"/>
  <c r="I133" i="1"/>
  <c r="D188" i="1"/>
  <c r="E188" i="1"/>
  <c r="F188" i="1"/>
  <c r="G188" i="1"/>
  <c r="H188" i="1"/>
  <c r="I188" i="1"/>
  <c r="D97" i="1"/>
  <c r="E97" i="1"/>
  <c r="F97" i="1"/>
  <c r="G97" i="1"/>
  <c r="H97" i="1"/>
  <c r="I97" i="1"/>
  <c r="D70" i="1"/>
  <c r="E70" i="1"/>
  <c r="F70" i="1"/>
  <c r="G70" i="1"/>
  <c r="H70" i="1"/>
  <c r="I70" i="1"/>
  <c r="D11" i="1"/>
  <c r="E11" i="1"/>
  <c r="F11" i="1"/>
  <c r="G11" i="1"/>
  <c r="H11" i="1"/>
  <c r="I11" i="1"/>
  <c r="D35" i="1"/>
  <c r="E35" i="1"/>
  <c r="F35" i="1"/>
  <c r="G35" i="1"/>
  <c r="H35" i="1"/>
  <c r="I35" i="1"/>
  <c r="D31" i="1"/>
  <c r="E31" i="1"/>
  <c r="F31" i="1"/>
  <c r="G31" i="1"/>
  <c r="H31" i="1"/>
  <c r="I31" i="1"/>
  <c r="D204" i="1"/>
  <c r="E204" i="1"/>
  <c r="F204" i="1"/>
  <c r="G204" i="1"/>
  <c r="H204" i="1"/>
  <c r="I204" i="1"/>
  <c r="D177" i="1"/>
  <c r="E177" i="1"/>
  <c r="F177" i="1"/>
  <c r="G177" i="1"/>
  <c r="H177" i="1"/>
  <c r="I177" i="1"/>
  <c r="D33" i="1"/>
  <c r="E33" i="1"/>
  <c r="F33" i="1"/>
  <c r="G33" i="1"/>
  <c r="H33" i="1"/>
  <c r="I33" i="1"/>
  <c r="D212" i="1"/>
  <c r="E212" i="1"/>
  <c r="F212" i="1"/>
  <c r="G212" i="1"/>
  <c r="H212" i="1"/>
  <c r="I212" i="1"/>
  <c r="D56" i="1"/>
  <c r="E56" i="1"/>
  <c r="F56" i="1"/>
  <c r="G56" i="1"/>
  <c r="H56" i="1"/>
  <c r="I56" i="1"/>
  <c r="D86" i="1"/>
  <c r="E86" i="1"/>
  <c r="F86" i="1"/>
  <c r="G86" i="1"/>
  <c r="H86" i="1"/>
  <c r="I86" i="1"/>
  <c r="D85" i="1"/>
  <c r="E85" i="1"/>
  <c r="F85" i="1"/>
  <c r="G85" i="1"/>
  <c r="H85" i="1"/>
  <c r="I85" i="1"/>
  <c r="D176" i="1"/>
  <c r="E176" i="1"/>
  <c r="F176" i="1"/>
  <c r="G176" i="1"/>
  <c r="H176" i="1"/>
  <c r="I176" i="1"/>
  <c r="D135" i="1"/>
  <c r="E135" i="1"/>
  <c r="F135" i="1"/>
  <c r="G135" i="1"/>
  <c r="H135" i="1"/>
  <c r="I135" i="1"/>
  <c r="D147" i="1"/>
  <c r="E147" i="1"/>
  <c r="F147" i="1"/>
  <c r="G147" i="1"/>
  <c r="H147" i="1"/>
  <c r="I147" i="1"/>
  <c r="D42" i="1"/>
  <c r="E42" i="1"/>
  <c r="F42" i="1"/>
  <c r="G42" i="1"/>
  <c r="H42" i="1"/>
  <c r="I42" i="1"/>
  <c r="D65" i="1"/>
  <c r="E65" i="1"/>
  <c r="F65" i="1"/>
  <c r="G65" i="1"/>
  <c r="H65" i="1"/>
  <c r="I65" i="1"/>
  <c r="D93" i="1"/>
  <c r="E93" i="1"/>
  <c r="F93" i="1"/>
  <c r="G93" i="1"/>
  <c r="H93" i="1"/>
  <c r="I93" i="1"/>
  <c r="D96" i="1"/>
  <c r="E96" i="1"/>
  <c r="F96" i="1"/>
  <c r="G96" i="1"/>
  <c r="H96" i="1"/>
  <c r="I96" i="1"/>
  <c r="D107" i="1"/>
  <c r="E107" i="1"/>
  <c r="F107" i="1"/>
  <c r="G107" i="1"/>
  <c r="H107" i="1"/>
  <c r="I107" i="1"/>
  <c r="D109" i="1"/>
  <c r="E109" i="1"/>
  <c r="F109" i="1"/>
  <c r="G109" i="1"/>
  <c r="H109" i="1"/>
  <c r="I109" i="1"/>
  <c r="D119" i="1"/>
  <c r="E119" i="1"/>
  <c r="F119" i="1"/>
  <c r="G119" i="1"/>
  <c r="H119" i="1"/>
  <c r="I119" i="1"/>
  <c r="D140" i="1"/>
  <c r="E140" i="1"/>
  <c r="F140" i="1"/>
  <c r="G140" i="1"/>
  <c r="H140" i="1"/>
  <c r="I140" i="1"/>
  <c r="D152" i="1"/>
  <c r="E152" i="1"/>
  <c r="F152" i="1"/>
  <c r="G152" i="1"/>
  <c r="H152" i="1"/>
  <c r="I152" i="1"/>
  <c r="D165" i="1"/>
  <c r="E165" i="1"/>
  <c r="F165" i="1"/>
  <c r="G165" i="1"/>
  <c r="H165" i="1"/>
  <c r="I165" i="1"/>
  <c r="D191" i="1"/>
  <c r="E191" i="1"/>
  <c r="F191" i="1"/>
  <c r="G191" i="1"/>
  <c r="H191" i="1"/>
  <c r="I191" i="1"/>
  <c r="D200" i="1"/>
  <c r="E200" i="1"/>
  <c r="F200" i="1"/>
  <c r="G200" i="1"/>
  <c r="H200" i="1"/>
  <c r="I200" i="1"/>
  <c r="D174" i="1"/>
  <c r="E174" i="1"/>
  <c r="F174" i="1"/>
  <c r="G174" i="1"/>
  <c r="H174" i="1"/>
  <c r="I174" i="1"/>
  <c r="D169" i="1"/>
  <c r="E169" i="1"/>
  <c r="F169" i="1"/>
  <c r="G169" i="1"/>
  <c r="H169" i="1"/>
  <c r="I169" i="1"/>
  <c r="D110" i="1"/>
  <c r="E110" i="1"/>
  <c r="F110" i="1"/>
  <c r="G110" i="1"/>
  <c r="H110" i="1"/>
  <c r="I110" i="1"/>
  <c r="I61" i="1"/>
  <c r="H61" i="1"/>
  <c r="G61" i="1"/>
  <c r="F61" i="1"/>
  <c r="E61" i="1"/>
  <c r="D61" i="1"/>
  <c r="AB19" i="4" l="1"/>
  <c r="AB173" i="4"/>
  <c r="AB39" i="4"/>
  <c r="R91" i="1"/>
  <c r="AB166" i="4"/>
  <c r="AB49" i="4"/>
  <c r="AB116" i="4"/>
  <c r="R84" i="1"/>
  <c r="AB111" i="4"/>
  <c r="R141" i="1"/>
  <c r="R144" i="1"/>
  <c r="AB103" i="4"/>
  <c r="AB120" i="4"/>
  <c r="AB31" i="4"/>
  <c r="Q228" i="7"/>
  <c r="AB165" i="4"/>
  <c r="AB9" i="4"/>
  <c r="R177" i="1"/>
  <c r="R56" i="1"/>
  <c r="R175" i="1"/>
  <c r="R159" i="1"/>
  <c r="AB3" i="4"/>
  <c r="AB11" i="4"/>
  <c r="AB17" i="4"/>
  <c r="AB21" i="4"/>
  <c r="AB27" i="4"/>
  <c r="AB37" i="4"/>
  <c r="AB41" i="4"/>
  <c r="AB43" i="4"/>
  <c r="AB51" i="4"/>
  <c r="AB63" i="4"/>
  <c r="AB131" i="4"/>
  <c r="AB137" i="4"/>
  <c r="R222" i="7"/>
  <c r="R229" i="7" s="1"/>
  <c r="V222" i="7"/>
  <c r="AB53" i="4"/>
  <c r="W222" i="7"/>
  <c r="W229" i="7" s="1"/>
  <c r="U222" i="7"/>
  <c r="T230" i="7"/>
  <c r="AB4" i="4"/>
  <c r="AB6" i="4"/>
  <c r="AB14" i="4"/>
  <c r="AB30" i="4"/>
  <c r="AB38" i="4"/>
  <c r="AB46" i="4"/>
  <c r="AB54" i="4"/>
  <c r="AB72" i="4"/>
  <c r="AB78" i="4"/>
  <c r="AB80" i="4"/>
  <c r="AB86" i="4"/>
  <c r="AB100" i="4"/>
  <c r="R30" i="1"/>
  <c r="AB108" i="4"/>
  <c r="P228" i="7"/>
  <c r="R213" i="1"/>
  <c r="U223" i="7"/>
  <c r="U230" i="7" s="1"/>
  <c r="W223" i="7"/>
  <c r="W230" i="7" s="1"/>
  <c r="W231" i="7"/>
  <c r="M15" i="5"/>
  <c r="T228" i="7"/>
  <c r="K15" i="5"/>
  <c r="V228" i="7"/>
  <c r="O222" i="7"/>
  <c r="O229" i="7" s="1"/>
  <c r="Q222" i="7"/>
  <c r="Q229" i="7" s="1"/>
  <c r="M13" i="5"/>
  <c r="O223" i="7"/>
  <c r="O230" i="7" s="1"/>
  <c r="S222" i="7"/>
  <c r="S229" i="7" s="1"/>
  <c r="G97" i="10"/>
  <c r="F97" i="10"/>
  <c r="F79" i="10"/>
  <c r="E97" i="10"/>
  <c r="D97" i="10"/>
  <c r="L78" i="10"/>
  <c r="H97" i="10"/>
  <c r="M97" i="10"/>
  <c r="L97" i="10"/>
  <c r="K97" i="10"/>
  <c r="J97" i="10"/>
  <c r="M77" i="10"/>
  <c r="L77" i="10"/>
  <c r="K77" i="10"/>
  <c r="J77" i="10"/>
  <c r="I77" i="10"/>
  <c r="H77" i="10"/>
  <c r="G77" i="10"/>
  <c r="F77" i="10"/>
  <c r="E77" i="10"/>
  <c r="U228" i="7"/>
  <c r="V223" i="7"/>
  <c r="V230" i="7" s="1"/>
  <c r="AB61" i="4"/>
  <c r="W228" i="7"/>
  <c r="X223" i="7"/>
  <c r="X230" i="7" s="1"/>
  <c r="X228" i="7"/>
  <c r="F14" i="5"/>
  <c r="X229" i="7"/>
  <c r="O224" i="7"/>
  <c r="O231" i="7" s="1"/>
  <c r="P224" i="7"/>
  <c r="P231" i="7" s="1"/>
  <c r="F15" i="5"/>
  <c r="Q224" i="7"/>
  <c r="Q231" i="7" s="1"/>
  <c r="S224" i="7"/>
  <c r="S231" i="7" s="1"/>
  <c r="E15" i="5"/>
  <c r="T224" i="7"/>
  <c r="T231" i="7" s="1"/>
  <c r="R77" i="1"/>
  <c r="U229" i="7"/>
  <c r="U224" i="7"/>
  <c r="U231" i="7" s="1"/>
  <c r="V229" i="7"/>
  <c r="X224" i="7"/>
  <c r="X231" i="7" s="1"/>
  <c r="AB60" i="4"/>
  <c r="AB66" i="4"/>
  <c r="AB110" i="4"/>
  <c r="F13" i="5"/>
  <c r="O228" i="7"/>
  <c r="P223" i="7"/>
  <c r="P230" i="7" s="1"/>
  <c r="Q223" i="7"/>
  <c r="Q230" i="7" s="1"/>
  <c r="R223" i="7"/>
  <c r="R230" i="7" s="1"/>
  <c r="R228" i="7"/>
  <c r="S223" i="7"/>
  <c r="S230" i="7" s="1"/>
  <c r="S228" i="7"/>
  <c r="D208" i="8"/>
  <c r="D215" i="8" s="1"/>
  <c r="D213" i="8"/>
  <c r="D209" i="8"/>
  <c r="D216" i="8" s="1"/>
  <c r="D207" i="8"/>
  <c r="D214" i="8" s="1"/>
  <c r="P222" i="7"/>
  <c r="P229" i="7" s="1"/>
  <c r="T222" i="7"/>
  <c r="T229" i="7" s="1"/>
  <c r="R224" i="7"/>
  <c r="R231" i="7" s="1"/>
  <c r="V224" i="7"/>
  <c r="V231" i="7" s="1"/>
  <c r="AA226" i="6"/>
  <c r="AA225" i="6"/>
  <c r="AA224" i="6"/>
  <c r="R223" i="6"/>
  <c r="S223" i="6"/>
  <c r="T223" i="6"/>
  <c r="U223" i="6"/>
  <c r="V223" i="6"/>
  <c r="W223" i="6"/>
  <c r="X223" i="6"/>
  <c r="Y223" i="6"/>
  <c r="Z223" i="6"/>
  <c r="AA223" i="6"/>
  <c r="R218" i="6"/>
  <c r="R225" i="6" s="1"/>
  <c r="S218" i="6"/>
  <c r="S225" i="6" s="1"/>
  <c r="T218" i="6"/>
  <c r="T225" i="6" s="1"/>
  <c r="U218" i="6"/>
  <c r="U225" i="6" s="1"/>
  <c r="V218" i="6"/>
  <c r="V225" i="6" s="1"/>
  <c r="W218" i="6"/>
  <c r="W225" i="6" s="1"/>
  <c r="X218" i="6"/>
  <c r="X225" i="6" s="1"/>
  <c r="Y218" i="6"/>
  <c r="Y225" i="6" s="1"/>
  <c r="Z218" i="6"/>
  <c r="Z225" i="6" s="1"/>
  <c r="R217" i="6"/>
  <c r="R224" i="6" s="1"/>
  <c r="R219" i="6"/>
  <c r="R226" i="6" s="1"/>
  <c r="S217" i="6"/>
  <c r="S224" i="6" s="1"/>
  <c r="S219" i="6"/>
  <c r="S226" i="6" s="1"/>
  <c r="T217" i="6"/>
  <c r="T224" i="6" s="1"/>
  <c r="T219" i="6"/>
  <c r="T226" i="6" s="1"/>
  <c r="U217" i="6"/>
  <c r="U224" i="6" s="1"/>
  <c r="U219" i="6"/>
  <c r="U226" i="6" s="1"/>
  <c r="V217" i="6"/>
  <c r="V224" i="6" s="1"/>
  <c r="V219" i="6"/>
  <c r="V226" i="6" s="1"/>
  <c r="W217" i="6"/>
  <c r="W224" i="6" s="1"/>
  <c r="W219" i="6"/>
  <c r="W226" i="6" s="1"/>
  <c r="X217" i="6"/>
  <c r="X224" i="6" s="1"/>
  <c r="X219" i="6"/>
  <c r="X226" i="6" s="1"/>
  <c r="Y217" i="6"/>
  <c r="Y224" i="6" s="1"/>
  <c r="Y219" i="6"/>
  <c r="Y226" i="6" s="1"/>
  <c r="Z217" i="6"/>
  <c r="Z224" i="6" s="1"/>
  <c r="Z219" i="6"/>
  <c r="Z226" i="6" s="1"/>
  <c r="N14" i="5"/>
  <c r="N15" i="5"/>
  <c r="R158" i="1"/>
  <c r="R134" i="1"/>
  <c r="R47" i="1"/>
  <c r="AB7" i="4"/>
  <c r="AB13" i="4"/>
  <c r="AB15" i="4"/>
  <c r="AB23" i="4"/>
  <c r="AB25" i="4"/>
  <c r="AB107" i="4"/>
  <c r="E14" i="5"/>
  <c r="R127" i="1"/>
  <c r="R130" i="1"/>
  <c r="R94" i="1"/>
  <c r="AB16" i="4"/>
  <c r="AB18" i="4"/>
  <c r="AB20" i="4"/>
  <c r="AB24" i="4"/>
  <c r="K12" i="5"/>
  <c r="AB68" i="4"/>
  <c r="AB92" i="4"/>
  <c r="AB94" i="4"/>
  <c r="AB96" i="4"/>
  <c r="AB98" i="4"/>
  <c r="AB102" i="4"/>
  <c r="AB104" i="4"/>
  <c r="H12" i="5"/>
  <c r="AB128" i="4"/>
  <c r="AB132" i="4"/>
  <c r="R210" i="1"/>
  <c r="R5" i="1"/>
  <c r="R95" i="1"/>
  <c r="R136" i="1"/>
  <c r="R187" i="1"/>
  <c r="R154" i="1"/>
  <c r="AB168" i="4"/>
  <c r="F12" i="5"/>
  <c r="L14" i="5"/>
  <c r="AB33" i="4"/>
  <c r="AB35" i="4"/>
  <c r="K14" i="5"/>
  <c r="L15" i="5"/>
  <c r="J14" i="5"/>
  <c r="R12" i="1"/>
  <c r="R87" i="1"/>
  <c r="R25" i="1"/>
  <c r="R189" i="1"/>
  <c r="R75" i="1"/>
  <c r="AB59" i="4"/>
  <c r="I14" i="5"/>
  <c r="AB71" i="4"/>
  <c r="AB73" i="4"/>
  <c r="AB75" i="4"/>
  <c r="AB81" i="4"/>
  <c r="AB87" i="4"/>
  <c r="J15" i="5"/>
  <c r="H14" i="5"/>
  <c r="AB95" i="4"/>
  <c r="AB97" i="4"/>
  <c r="AB105" i="4"/>
  <c r="I15" i="5"/>
  <c r="G14" i="5"/>
  <c r="AB109" i="4"/>
  <c r="AB121" i="4"/>
  <c r="AB123" i="4"/>
  <c r="AB135" i="4"/>
  <c r="AB139" i="4"/>
  <c r="AB141" i="4"/>
  <c r="H15" i="5"/>
  <c r="G15" i="5"/>
  <c r="AB2" i="4"/>
  <c r="N13" i="5"/>
  <c r="R208" i="1"/>
  <c r="AB8" i="4"/>
  <c r="E12" i="5"/>
  <c r="N12" i="5"/>
  <c r="M12" i="5"/>
  <c r="L13" i="5"/>
  <c r="R50" i="1"/>
  <c r="R69" i="1"/>
  <c r="AB32" i="4"/>
  <c r="AB34" i="4"/>
  <c r="AB36" i="4"/>
  <c r="L12" i="5"/>
  <c r="K13" i="5"/>
  <c r="AB40" i="4"/>
  <c r="J13" i="5"/>
  <c r="AB52" i="4"/>
  <c r="AB64" i="4"/>
  <c r="J12" i="5"/>
  <c r="I13" i="5"/>
  <c r="I12" i="5"/>
  <c r="H13" i="5"/>
  <c r="G13" i="5"/>
  <c r="G12" i="5"/>
  <c r="E13" i="5"/>
  <c r="R121" i="1"/>
  <c r="R188" i="1"/>
  <c r="R13" i="1"/>
  <c r="R195" i="1"/>
  <c r="R2" i="1"/>
  <c r="R52" i="1"/>
  <c r="R171" i="1"/>
  <c r="R199" i="1"/>
  <c r="R193" i="1"/>
  <c r="M14" i="5"/>
  <c r="R4" i="1"/>
  <c r="R107" i="1"/>
  <c r="R68" i="1"/>
  <c r="R191" i="1"/>
  <c r="R147" i="1"/>
  <c r="R118" i="1"/>
  <c r="R110" i="1"/>
  <c r="R209" i="1"/>
  <c r="R73" i="1"/>
  <c r="R31" i="1"/>
  <c r="R65" i="1"/>
  <c r="R119" i="1"/>
  <c r="R11" i="1"/>
  <c r="R86" i="1"/>
  <c r="R63" i="1"/>
  <c r="R54" i="1"/>
  <c r="R126" i="1"/>
  <c r="R125" i="1"/>
  <c r="R169" i="1"/>
  <c r="R184" i="1"/>
  <c r="R36" i="1"/>
  <c r="R97" i="1"/>
  <c r="R211" i="1"/>
  <c r="R197" i="1"/>
  <c r="R34" i="1"/>
  <c r="R214" i="1"/>
  <c r="R33" i="1"/>
  <c r="R183" i="1"/>
  <c r="R98" i="1"/>
  <c r="R114" i="1"/>
  <c r="R71" i="1"/>
  <c r="R201" i="1"/>
  <c r="R135" i="1"/>
  <c r="R82" i="1"/>
  <c r="R53" i="1"/>
  <c r="R14" i="1"/>
  <c r="R29" i="1"/>
  <c r="R200" i="1"/>
  <c r="R133" i="1"/>
  <c r="R8" i="1"/>
  <c r="R90" i="1"/>
  <c r="R155" i="1"/>
  <c r="R166" i="1"/>
  <c r="R99" i="1"/>
  <c r="R37" i="1"/>
  <c r="R19" i="1"/>
  <c r="R168" i="1"/>
  <c r="R48" i="1"/>
  <c r="R106" i="1"/>
  <c r="R157" i="1"/>
  <c r="R173" i="1"/>
  <c r="R206" i="1"/>
  <c r="R161" i="1"/>
  <c r="R174" i="1"/>
  <c r="R58" i="1"/>
  <c r="R153" i="1"/>
  <c r="R32" i="1"/>
  <c r="R28" i="1"/>
  <c r="R93" i="1"/>
  <c r="R66" i="1"/>
  <c r="R78" i="1"/>
  <c r="R170" i="1"/>
  <c r="R164" i="1"/>
  <c r="R100" i="1"/>
  <c r="R16" i="1"/>
  <c r="R21" i="1"/>
  <c r="R172" i="1"/>
  <c r="R179" i="1"/>
  <c r="AB69" i="4"/>
  <c r="AB77" i="4"/>
  <c r="AB79" i="4"/>
  <c r="AB83" i="4"/>
  <c r="AB85" i="4"/>
  <c r="AB89" i="4"/>
  <c r="AB91" i="4"/>
  <c r="AB93" i="4"/>
  <c r="AB99" i="4"/>
  <c r="AB101" i="4"/>
  <c r="AB113" i="4"/>
  <c r="AB115" i="4"/>
  <c r="AB119" i="4"/>
  <c r="AB125" i="4"/>
  <c r="AB127" i="4"/>
  <c r="AB129" i="4"/>
  <c r="AB133" i="4"/>
  <c r="AB143" i="4"/>
  <c r="AB147" i="4"/>
  <c r="AB10" i="4"/>
  <c r="AB149" i="4"/>
  <c r="AB22" i="4"/>
  <c r="AB151" i="4"/>
  <c r="AB153" i="4"/>
  <c r="AB155" i="4"/>
  <c r="AB157" i="4"/>
  <c r="AB159" i="4"/>
  <c r="AB28" i="4"/>
  <c r="AB161" i="4"/>
  <c r="AB163" i="4"/>
  <c r="AB167" i="4"/>
  <c r="AB42" i="4"/>
  <c r="AB44" i="4"/>
  <c r="AB171" i="4"/>
  <c r="AB175" i="4"/>
  <c r="AB177" i="4"/>
  <c r="AB179" i="4"/>
  <c r="AB181" i="4"/>
  <c r="AB183" i="4"/>
  <c r="AB185" i="4"/>
  <c r="AB187" i="4"/>
  <c r="AB189" i="4"/>
  <c r="AB48" i="4"/>
  <c r="AB50" i="4"/>
  <c r="AB56" i="4"/>
  <c r="AB58" i="4"/>
  <c r="AB62" i="4"/>
  <c r="AB191" i="4"/>
  <c r="AB193" i="4"/>
  <c r="AB195" i="4"/>
  <c r="AB197" i="4"/>
  <c r="AB199" i="4"/>
  <c r="AB201" i="4"/>
  <c r="AB70" i="4"/>
  <c r="AB74" i="4"/>
  <c r="AB82" i="4"/>
  <c r="AB84" i="4"/>
  <c r="AB88" i="4"/>
  <c r="AB112" i="4"/>
  <c r="AB114" i="4"/>
  <c r="AB122" i="4"/>
  <c r="AB124" i="4"/>
  <c r="AB126" i="4"/>
  <c r="AB130" i="4"/>
  <c r="AB134" i="4"/>
  <c r="AB136" i="4"/>
  <c r="AB138" i="4"/>
  <c r="AB140" i="4"/>
  <c r="AB142" i="4"/>
  <c r="AB144" i="4"/>
  <c r="AB146" i="4"/>
  <c r="AB152" i="4"/>
  <c r="AB154" i="4"/>
  <c r="AB156" i="4"/>
  <c r="AB158" i="4"/>
  <c r="AB29" i="4"/>
  <c r="AB160" i="4"/>
  <c r="AB162" i="4"/>
  <c r="AB164" i="4"/>
  <c r="AB45" i="4"/>
  <c r="AB172" i="4"/>
  <c r="AB174" i="4"/>
  <c r="AB176" i="4"/>
  <c r="AB178" i="4"/>
  <c r="AB180" i="4"/>
  <c r="AB182" i="4"/>
  <c r="AB184" i="4"/>
  <c r="AB186" i="4"/>
  <c r="AB188" i="4"/>
  <c r="AB190" i="4"/>
  <c r="AB55" i="4"/>
  <c r="AB57" i="4"/>
  <c r="AB65" i="4"/>
  <c r="AB192" i="4"/>
  <c r="AB194" i="4"/>
  <c r="AB196" i="4"/>
  <c r="AB198" i="4"/>
  <c r="AB200" i="4"/>
  <c r="R24" i="1"/>
  <c r="R194" i="1"/>
  <c r="R115" i="1"/>
  <c r="R124" i="1"/>
  <c r="R160" i="1"/>
  <c r="R9" i="1"/>
  <c r="R149" i="1"/>
  <c r="R40" i="1"/>
  <c r="R212" i="1"/>
  <c r="R92" i="1"/>
  <c r="R79" i="1"/>
  <c r="R7" i="1"/>
  <c r="R27" i="1"/>
  <c r="R205" i="1"/>
  <c r="R182" i="1"/>
  <c r="R83" i="1"/>
  <c r="R180" i="1"/>
  <c r="R80" i="1"/>
  <c r="R178" i="1"/>
  <c r="R109" i="1"/>
  <c r="R167" i="1"/>
  <c r="R70" i="1"/>
  <c r="R185" i="1"/>
  <c r="R143" i="1"/>
  <c r="R198" i="1"/>
  <c r="R81" i="1"/>
  <c r="R138" i="1"/>
  <c r="R186" i="1"/>
  <c r="R204" i="1"/>
  <c r="R6" i="1"/>
  <c r="R181" i="1"/>
  <c r="R26" i="1"/>
  <c r="R60" i="1"/>
  <c r="R57" i="1"/>
  <c r="R190" i="1"/>
  <c r="R163" i="1"/>
  <c r="R62" i="1"/>
  <c r="R162" i="1"/>
  <c r="R51" i="1"/>
  <c r="R101" i="1"/>
  <c r="R67" i="1"/>
  <c r="R150" i="1"/>
  <c r="R165" i="1"/>
  <c r="R44" i="1"/>
  <c r="R43" i="1"/>
  <c r="R156" i="1"/>
  <c r="R96" i="1"/>
  <c r="R85" i="1"/>
  <c r="R15" i="1"/>
  <c r="R61" i="1"/>
  <c r="R18" i="1"/>
  <c r="R17" i="1"/>
  <c r="R45" i="1"/>
  <c r="R41" i="1"/>
  <c r="R148" i="1"/>
  <c r="R49" i="1"/>
  <c r="R142" i="1"/>
  <c r="R140" i="1"/>
  <c r="R46" i="1"/>
  <c r="R139" i="1"/>
  <c r="R42" i="1"/>
  <c r="R10" i="1"/>
  <c r="R215" i="1"/>
  <c r="R137" i="1"/>
  <c r="R176" i="1"/>
  <c r="R120" i="1"/>
  <c r="R216" i="1"/>
  <c r="R123" i="1"/>
  <c r="R145" i="1"/>
  <c r="R3" i="1"/>
  <c r="R146" i="1"/>
  <c r="R192" i="1"/>
  <c r="R55" i="1"/>
  <c r="R132" i="1"/>
  <c r="R113" i="1"/>
  <c r="R112" i="1"/>
  <c r="R35" i="1"/>
  <c r="R152" i="1"/>
  <c r="R129" i="1"/>
  <c r="R39" i="1"/>
  <c r="R122" i="1"/>
  <c r="R38" i="1"/>
  <c r="R117" i="1"/>
  <c r="R23" i="1"/>
  <c r="R111" i="1"/>
  <c r="R22" i="1"/>
  <c r="R72" i="1"/>
  <c r="R74" i="1"/>
  <c r="R108" i="1"/>
  <c r="R89" i="1"/>
  <c r="R20" i="1"/>
  <c r="R128" i="1"/>
  <c r="R151" i="1"/>
  <c r="R76" i="1"/>
  <c r="R207" i="1"/>
  <c r="R131" i="1"/>
  <c r="R105" i="1"/>
  <c r="R116" i="1"/>
  <c r="R203" i="1"/>
  <c r="R103" i="1"/>
  <c r="R202" i="1"/>
  <c r="R102" i="1"/>
</calcChain>
</file>

<file path=xl/sharedStrings.xml><?xml version="1.0" encoding="utf-8"?>
<sst xmlns="http://schemas.openxmlformats.org/spreadsheetml/2006/main" count="3401" uniqueCount="882">
  <si>
    <t>Symbol</t>
  </si>
  <si>
    <t>Date Delisted</t>
  </si>
  <si>
    <t>HEVVQ</t>
  </si>
  <si>
    <t>AVRNQ</t>
  </si>
  <si>
    <t>MNC</t>
  </si>
  <si>
    <t>WINN</t>
  </si>
  <si>
    <t>TMWD</t>
  </si>
  <si>
    <t>SLPHQ</t>
  </si>
  <si>
    <t>HGG</t>
  </si>
  <si>
    <t>SPSN</t>
  </si>
  <si>
    <t>CMOS</t>
  </si>
  <si>
    <t>FOB1</t>
  </si>
  <si>
    <t>OBQI</t>
  </si>
  <si>
    <t>CBK</t>
  </si>
  <si>
    <t>HTCH</t>
  </si>
  <si>
    <t>ANV</t>
  </si>
  <si>
    <t>ZINCQ</t>
  </si>
  <si>
    <t>MDIZQ</t>
  </si>
  <si>
    <t>CASLQ</t>
  </si>
  <si>
    <t>DNDN</t>
  </si>
  <si>
    <t>ESI1</t>
  </si>
  <si>
    <t>LINE</t>
  </si>
  <si>
    <t>MCWEQ</t>
  </si>
  <si>
    <t>TRIDQ</t>
  </si>
  <si>
    <t>LNCO</t>
  </si>
  <si>
    <t>ARPJQ</t>
  </si>
  <si>
    <t>PKDSQ</t>
  </si>
  <si>
    <t>EPL</t>
  </si>
  <si>
    <t>LGN</t>
  </si>
  <si>
    <t>HEROQ</t>
  </si>
  <si>
    <t>MHR</t>
  </si>
  <si>
    <t>GEG</t>
  </si>
  <si>
    <t>KITDQ</t>
  </si>
  <si>
    <t>SCHSQ</t>
  </si>
  <si>
    <t>IPIXQ</t>
  </si>
  <si>
    <t>MTIC</t>
  </si>
  <si>
    <t>RBAK</t>
  </si>
  <si>
    <t>VSE</t>
  </si>
  <si>
    <t>AGIXQ</t>
  </si>
  <si>
    <t>RSH</t>
  </si>
  <si>
    <t>OREX</t>
  </si>
  <si>
    <t>SIRV</t>
  </si>
  <si>
    <t>MCP</t>
  </si>
  <si>
    <t>SFYWQ</t>
  </si>
  <si>
    <t>BTUUQ</t>
  </si>
  <si>
    <t>FLMIQ</t>
  </si>
  <si>
    <t>PPMIQ</t>
  </si>
  <si>
    <t>PFFBQ</t>
  </si>
  <si>
    <t>ESLRQ</t>
  </si>
  <si>
    <t>CITGQ</t>
  </si>
  <si>
    <t>DCNAQ</t>
  </si>
  <si>
    <t>EVEP</t>
  </si>
  <si>
    <t>LEARQ</t>
  </si>
  <si>
    <t>FBN</t>
  </si>
  <si>
    <t>CQB</t>
  </si>
  <si>
    <t>BONT</t>
  </si>
  <si>
    <t>CVO</t>
  </si>
  <si>
    <t>RHDCQ</t>
  </si>
  <si>
    <t>SRCTQ</t>
  </si>
  <si>
    <t>MEMP</t>
  </si>
  <si>
    <t>HTV</t>
  </si>
  <si>
    <t>IVANF</t>
  </si>
  <si>
    <t>EGLS</t>
  </si>
  <si>
    <t>FDMLQ</t>
  </si>
  <si>
    <t>QTWW</t>
  </si>
  <si>
    <t>MSNWQ</t>
  </si>
  <si>
    <t>AONEQ</t>
  </si>
  <si>
    <t>FLYI</t>
  </si>
  <si>
    <t>DVW</t>
  </si>
  <si>
    <t>TPLM</t>
  </si>
  <si>
    <t>ZQKSQ</t>
  </si>
  <si>
    <t>RJETQ</t>
  </si>
  <si>
    <t>PSUN</t>
  </si>
  <si>
    <t>GMRRQ</t>
  </si>
  <si>
    <t>OWENQ</t>
  </si>
  <si>
    <t>THQI</t>
  </si>
  <si>
    <t>CHTRQ</t>
  </si>
  <si>
    <t>WCIMQ</t>
  </si>
  <si>
    <t>ACIIQ</t>
  </si>
  <si>
    <t>ANRZ</t>
  </si>
  <si>
    <t>ADELQ</t>
  </si>
  <si>
    <t>SPCBQ</t>
  </si>
  <si>
    <t>PVAH</t>
  </si>
  <si>
    <t>VSTNQ</t>
  </si>
  <si>
    <t>SSE</t>
  </si>
  <si>
    <t>SVNTQ</t>
  </si>
  <si>
    <t>SGY</t>
  </si>
  <si>
    <t>BGPTQ</t>
  </si>
  <si>
    <t>CTDBQ</t>
  </si>
  <si>
    <t>CWTRQ</t>
  </si>
  <si>
    <t>XIDEQ</t>
  </si>
  <si>
    <t>KIDEQ</t>
  </si>
  <si>
    <t>DVR</t>
  </si>
  <si>
    <t>SOLUQ</t>
  </si>
  <si>
    <t>NEWCQ</t>
  </si>
  <si>
    <t>NWAC</t>
  </si>
  <si>
    <t>GSKNF</t>
  </si>
  <si>
    <t>ENERQ</t>
  </si>
  <si>
    <t>JTX</t>
  </si>
  <si>
    <t>GHSEQ</t>
  </si>
  <si>
    <t>VLNCQ</t>
  </si>
  <si>
    <t>LNETQ</t>
  </si>
  <si>
    <t>IBCIQ</t>
  </si>
  <si>
    <t>SGYP</t>
  </si>
  <si>
    <t>SIXFQ</t>
  </si>
  <si>
    <t>RZTIQ</t>
  </si>
  <si>
    <t>RCO</t>
  </si>
  <si>
    <t>GBIXQ</t>
  </si>
  <si>
    <t>CORSQ</t>
  </si>
  <si>
    <t>CFC</t>
  </si>
  <si>
    <t>SCU</t>
  </si>
  <si>
    <t>JONE</t>
  </si>
  <si>
    <t>PCXCQ</t>
  </si>
  <si>
    <t>CMLSQ</t>
  </si>
  <si>
    <t>FTBK</t>
  </si>
  <si>
    <t>EKDKQ</t>
  </si>
  <si>
    <t>FWM</t>
  </si>
  <si>
    <t>LBTE</t>
  </si>
  <si>
    <t>WAMUQ</t>
  </si>
  <si>
    <t>BKUNA</t>
  </si>
  <si>
    <t>FFEDQ</t>
  </si>
  <si>
    <t>IRWNQ</t>
  </si>
  <si>
    <t>DALRQ</t>
  </si>
  <si>
    <t>BS</t>
  </si>
  <si>
    <t>LEH</t>
  </si>
  <si>
    <t>PRTLQ</t>
  </si>
  <si>
    <t>AMPLQ</t>
  </si>
  <si>
    <t>MOVIQ</t>
  </si>
  <si>
    <t>ADVNQ</t>
  </si>
  <si>
    <t>ANPIQ</t>
  </si>
  <si>
    <t>GLFMQ</t>
  </si>
  <si>
    <t>BBEPQ</t>
  </si>
  <si>
    <t>PALDF</t>
  </si>
  <si>
    <t>DPHIQ</t>
  </si>
  <si>
    <t>TGICQ</t>
  </si>
  <si>
    <t>YBTVQ</t>
  </si>
  <si>
    <t>SSCCQ</t>
  </si>
  <si>
    <t>FTAR</t>
  </si>
  <si>
    <t>BGPIQ</t>
  </si>
  <si>
    <t>OCAI</t>
  </si>
  <si>
    <t>BPZRQ</t>
  </si>
  <si>
    <t>TMA</t>
  </si>
  <si>
    <t>WAC</t>
  </si>
  <si>
    <t>SDOC</t>
  </si>
  <si>
    <t>AROPQ</t>
  </si>
  <si>
    <t>UALAQ</t>
  </si>
  <si>
    <t>GM1</t>
  </si>
  <si>
    <t>KIDBQ</t>
  </si>
  <si>
    <t>OSGIQ</t>
  </si>
  <si>
    <t>MWYGQ</t>
  </si>
  <si>
    <t>AAWHQ</t>
  </si>
  <si>
    <t>UNIS</t>
  </si>
  <si>
    <t>MPOYQ</t>
  </si>
  <si>
    <t>UCBH</t>
  </si>
  <si>
    <t>LPRIQ</t>
  </si>
  <si>
    <t>MZIAQ</t>
  </si>
  <si>
    <t>ABK</t>
  </si>
  <si>
    <t>FNBC</t>
  </si>
  <si>
    <t>TWRAQ</t>
  </si>
  <si>
    <t>JRCC</t>
  </si>
  <si>
    <t>GAPTQ</t>
  </si>
  <si>
    <t>ABWTQ</t>
  </si>
  <si>
    <t>ESHEQ</t>
  </si>
  <si>
    <t>SPGLQ</t>
  </si>
  <si>
    <t>ENRNQ</t>
  </si>
  <si>
    <t>TOUSQ</t>
  </si>
  <si>
    <t>DWNFQ</t>
  </si>
  <si>
    <t>TLCVF</t>
  </si>
  <si>
    <t>CBCGQ</t>
  </si>
  <si>
    <t>CCTYQ</t>
  </si>
  <si>
    <t>AHMIQ</t>
  </si>
  <si>
    <t>NIHDQ</t>
  </si>
  <si>
    <t>WRES</t>
  </si>
  <si>
    <t>ATPG</t>
  </si>
  <si>
    <t>PWAVQ</t>
  </si>
  <si>
    <t>REXX</t>
  </si>
  <si>
    <t>PBSOQ</t>
  </si>
  <si>
    <t>NRTLQ</t>
  </si>
  <si>
    <t>CKCRQ</t>
  </si>
  <si>
    <t>EVEQ</t>
  </si>
  <si>
    <t>KWKAQ</t>
  </si>
  <si>
    <t>DPTRQ</t>
  </si>
  <si>
    <t>AAII</t>
  </si>
  <si>
    <t>EVOQ</t>
  </si>
  <si>
    <t>MECA</t>
  </si>
  <si>
    <t>NGEN</t>
  </si>
  <si>
    <t>SUNE</t>
  </si>
  <si>
    <t>IDMCQ</t>
  </si>
  <si>
    <t>FRCMQ</t>
  </si>
  <si>
    <t>AMFIQ</t>
  </si>
  <si>
    <t>CJHBQ</t>
  </si>
  <si>
    <t>CPNLQ</t>
  </si>
  <si>
    <t>UPLMQ</t>
  </si>
  <si>
    <t>SGICQ</t>
  </si>
  <si>
    <t>CEDCQ</t>
  </si>
  <si>
    <t>WVWCQ</t>
  </si>
  <si>
    <t>DEXO</t>
  </si>
  <si>
    <t>GDPM</t>
  </si>
  <si>
    <t>GMXRQ</t>
  </si>
  <si>
    <t>SFXE</t>
  </si>
  <si>
    <t>NEXC</t>
  </si>
  <si>
    <t>PGNPQ</t>
  </si>
  <si>
    <t>CIEIQ</t>
  </si>
  <si>
    <t>ERN</t>
  </si>
  <si>
    <t>HPHW</t>
  </si>
  <si>
    <t>IDARQ</t>
  </si>
  <si>
    <t>KIOR</t>
  </si>
  <si>
    <t>KVPBQ</t>
  </si>
  <si>
    <t>LRLSQ</t>
  </si>
  <si>
    <t>NESCQ</t>
  </si>
  <si>
    <t>PRGN1</t>
  </si>
  <si>
    <t>RCAP</t>
  </si>
  <si>
    <t>TSTRQ</t>
  </si>
  <si>
    <t>TRIN1</t>
  </si>
  <si>
    <t>SHLDQ</t>
  </si>
  <si>
    <t>RSTN1</t>
  </si>
  <si>
    <t>LEAP2</t>
  </si>
  <si>
    <t>Company</t>
  </si>
  <si>
    <t>Delist Date -6M</t>
  </si>
  <si>
    <t>Delist Date -1Y</t>
  </si>
  <si>
    <t>Delist Date -1Y6M</t>
  </si>
  <si>
    <t>Delist Date -2Y</t>
  </si>
  <si>
    <t>Delist Date -2Y6M</t>
  </si>
  <si>
    <t>Delist Date -3Y</t>
  </si>
  <si>
    <t>Ener1 Inc</t>
  </si>
  <si>
    <t>Aventine Renewable Energy Holdings Inc</t>
  </si>
  <si>
    <t>Monaco Coach Corp</t>
  </si>
  <si>
    <t>Winn Dixie Stores Inc</t>
  </si>
  <si>
    <t>Tumbleweed Communications Corp</t>
  </si>
  <si>
    <t>Sulphco Inc</t>
  </si>
  <si>
    <t>hhgregg Inc</t>
  </si>
  <si>
    <t>Spansion Inc</t>
  </si>
  <si>
    <t>Credence Systems Corp</t>
  </si>
  <si>
    <t>Boyds Collection Ltd</t>
  </si>
  <si>
    <t>Oilsands Quest Inc</t>
  </si>
  <si>
    <t>Christopher &amp; Banks Corp</t>
  </si>
  <si>
    <t>Hutchinson Technology Inc</t>
  </si>
  <si>
    <t>Allied Nevada Gold Corp</t>
  </si>
  <si>
    <t>Horsehead Holding Corp</t>
  </si>
  <si>
    <t>Mdi Inc</t>
  </si>
  <si>
    <t>Castle A M &amp; Co</t>
  </si>
  <si>
    <t>Dendreon Corp</t>
  </si>
  <si>
    <t>Itt Educational Services Inc</t>
  </si>
  <si>
    <t>Lineage Inc</t>
  </si>
  <si>
    <t>Worldcom Inc</t>
  </si>
  <si>
    <t>Trident Microsystems Inc</t>
  </si>
  <si>
    <t>LinnCo LLC</t>
  </si>
  <si>
    <t>Atlas Resource Partners LP</t>
  </si>
  <si>
    <t>Parker Drilling Co</t>
  </si>
  <si>
    <t>Epl Oil &amp; Gas Inc</t>
  </si>
  <si>
    <t>Lodgian Inc</t>
  </si>
  <si>
    <t>Hercules Offshore Inc</t>
  </si>
  <si>
    <t>Magnum Hunter Resources Corp</t>
  </si>
  <si>
    <t>Great Elm Group Inc</t>
  </si>
  <si>
    <t>KIT digital Inc</t>
  </si>
  <si>
    <t>School Specialty Inc</t>
  </si>
  <si>
    <t>Ipix Corp</t>
  </si>
  <si>
    <t>Mti Technology Corp</t>
  </si>
  <si>
    <t>Redback Networks Inc</t>
  </si>
  <si>
    <t>Verasun Energy Corp</t>
  </si>
  <si>
    <t>Atherogenics Inc</t>
  </si>
  <si>
    <t>Radioshack Corp</t>
  </si>
  <si>
    <t>Orexigen Therapeutics</t>
  </si>
  <si>
    <t>Sirva Inc</t>
  </si>
  <si>
    <t>Molycorp Inc</t>
  </si>
  <si>
    <t>Swift Energy Co</t>
  </si>
  <si>
    <t>Peabody Energy Corp</t>
  </si>
  <si>
    <t>Fleming Companies Inc</t>
  </si>
  <si>
    <t>Pmi Group Inc</t>
  </si>
  <si>
    <t>Pff Bancorp Inc</t>
  </si>
  <si>
    <t>Evergreen Solar Inc</t>
  </si>
  <si>
    <t>Cit Group Inc</t>
  </si>
  <si>
    <t>Dana Corp</t>
  </si>
  <si>
    <t>EV Energy Partners</t>
  </si>
  <si>
    <t>Lear Corp</t>
  </si>
  <si>
    <t>Furniture Brands International Inc</t>
  </si>
  <si>
    <t>Chiquita Brands International Inc</t>
  </si>
  <si>
    <t>Bon-Ton Stores</t>
  </si>
  <si>
    <t>Cenveo</t>
  </si>
  <si>
    <t>R H Donnelley Corp</t>
  </si>
  <si>
    <t>Standard Register Co</t>
  </si>
  <si>
    <t>Memorial Production Partners LP</t>
  </si>
  <si>
    <t>Hearst Argyle Television Inc</t>
  </si>
  <si>
    <t>Ivanhoe Energy Inc</t>
  </si>
  <si>
    <t>Electroglas Inc</t>
  </si>
  <si>
    <t>Federal Mogul Corp</t>
  </si>
  <si>
    <t>Quantum Fuel Systems Technologies Worldwide Inc</t>
  </si>
  <si>
    <t>Medical Staffing Network Holdings Inc</t>
  </si>
  <si>
    <t>A123 Systems Inc</t>
  </si>
  <si>
    <t>Flyi Inc</t>
  </si>
  <si>
    <t>Covad Communications Group Inc</t>
  </si>
  <si>
    <t>Triangle Petroleum Corp</t>
  </si>
  <si>
    <t>Quiksilver Inc</t>
  </si>
  <si>
    <t>Republic Airways Holdings Inc</t>
  </si>
  <si>
    <t>Pacific Sunwear Of California Inc</t>
  </si>
  <si>
    <t>General Maritime Corp</t>
  </si>
  <si>
    <t>Owens Corning</t>
  </si>
  <si>
    <t>Thq Inc</t>
  </si>
  <si>
    <t>Charter Communications Inc</t>
  </si>
  <si>
    <t>Wci Communities Inc</t>
  </si>
  <si>
    <t>Arch Coal Inc</t>
  </si>
  <si>
    <t>Alpha Natural Resources Inc</t>
  </si>
  <si>
    <t>Adelphia Communications Corp</t>
  </si>
  <si>
    <t>Spectrum Brands Inc</t>
  </si>
  <si>
    <t>Penn Virginia Corp</t>
  </si>
  <si>
    <t>Visteon Corp</t>
  </si>
  <si>
    <t>Seventy Seven Energy Inc</t>
  </si>
  <si>
    <t>Savient Pharmaceuticals Inc</t>
  </si>
  <si>
    <t>Stone Energy</t>
  </si>
  <si>
    <t>Bearingpoint Inc</t>
  </si>
  <si>
    <t>Citadel Broadcasting Corp</t>
  </si>
  <si>
    <t>Coldwater Creek Inc</t>
  </si>
  <si>
    <t>Exide Technologies</t>
  </si>
  <si>
    <t>4 Kids Entertainment Inc</t>
  </si>
  <si>
    <t>Cal Dive International Inc</t>
  </si>
  <si>
    <t>Solutia Inc</t>
  </si>
  <si>
    <t>New Century Financial Corp</t>
  </si>
  <si>
    <t>Northwest Airlines Corp</t>
  </si>
  <si>
    <t>Genco Shipping &amp; Trading Ltd</t>
  </si>
  <si>
    <t>Energy Conversion Devices Inc</t>
  </si>
  <si>
    <t>Jackson Hewitt Tax Service Inc</t>
  </si>
  <si>
    <t>GateHouse Media Inc</t>
  </si>
  <si>
    <t>Valence Technology Inc</t>
  </si>
  <si>
    <t>Lodgenet Interactive Corp</t>
  </si>
  <si>
    <t>Interstate Bakeries Corp</t>
  </si>
  <si>
    <t>Synergy Pharmaceuticals Inc</t>
  </si>
  <si>
    <t>Six Flags Entertainment Corp</t>
  </si>
  <si>
    <t>Raser Technologies Inc</t>
  </si>
  <si>
    <t>Ramp Corp</t>
  </si>
  <si>
    <t>Globix Corp</t>
  </si>
  <si>
    <t>Corus Bankshares Inc</t>
  </si>
  <si>
    <t>Countrywide Financial Corp</t>
  </si>
  <si>
    <t>Sculptor Capital Management Inc</t>
  </si>
  <si>
    <t>Jones Energy Inc</t>
  </si>
  <si>
    <t>Patriot Coal CORP</t>
  </si>
  <si>
    <t>Cumulus Media</t>
  </si>
  <si>
    <t>Frontier Financial Corp</t>
  </si>
  <si>
    <t>Eastman Kodak Co</t>
  </si>
  <si>
    <t>Fairway Group Holdings Corp</t>
  </si>
  <si>
    <t>Liberate Technologies</t>
  </si>
  <si>
    <t>Washington Mutual Inc</t>
  </si>
  <si>
    <t>Bankunited Financial Corp</t>
  </si>
  <si>
    <t>Firstfed Financial Corp</t>
  </si>
  <si>
    <t>Irwin Financial Corp</t>
  </si>
  <si>
    <t>Delta Air Lines Inc</t>
  </si>
  <si>
    <t>Bethlehem Steel Corp</t>
  </si>
  <si>
    <t>Lehman Brothers Holdings Inc</t>
  </si>
  <si>
    <t>Primus Telecommunications Group Inc</t>
  </si>
  <si>
    <t>Ampal-American Israel</t>
  </si>
  <si>
    <t>Movie Gallery Inc</t>
  </si>
  <si>
    <t>Advanta Corp</t>
  </si>
  <si>
    <t>Angiotech Pharmaceuticals Inc</t>
  </si>
  <si>
    <t>GulfMark Offshore</t>
  </si>
  <si>
    <t>BreitBurn Energy Partners</t>
  </si>
  <si>
    <t>North American Palladium Ltd</t>
  </si>
  <si>
    <t>Delphi Corp</t>
  </si>
  <si>
    <t>Triad Guaranty</t>
  </si>
  <si>
    <t>Young Broadcasting Inc</t>
  </si>
  <si>
    <t>Smurfit Stone Container Corp</t>
  </si>
  <si>
    <t>Footstar Inc</t>
  </si>
  <si>
    <t>Borders Group Inc</t>
  </si>
  <si>
    <t xml:space="preserve">Oca Inc </t>
  </si>
  <si>
    <t>Bpz Resources Inc</t>
  </si>
  <si>
    <t>Thornburg Mortgage Inc</t>
  </si>
  <si>
    <t>Walter Investment Mgmt</t>
  </si>
  <si>
    <t>Sandridge Energy Inc</t>
  </si>
  <si>
    <t>ARO Liquidation</t>
  </si>
  <si>
    <t>Ual Corp</t>
  </si>
  <si>
    <t>General Motors Co</t>
  </si>
  <si>
    <t>Kid Brands Inc</t>
  </si>
  <si>
    <t>Overseas Shipholding Group Inc</t>
  </si>
  <si>
    <t>Midway Games Inc</t>
  </si>
  <si>
    <t>Atlas Air Worldwide Holdings Inc</t>
  </si>
  <si>
    <t>Unilife Corp</t>
  </si>
  <si>
    <t>Midstates Petroleum Company Inc</t>
  </si>
  <si>
    <t>Ucbh Holdings Inc</t>
  </si>
  <si>
    <t>Lone Pine Resources Inc</t>
  </si>
  <si>
    <t>Milacron Inc</t>
  </si>
  <si>
    <t>Ambac Financial Group Inc</t>
  </si>
  <si>
    <t>First NBC Bank Holding Co</t>
  </si>
  <si>
    <t>Tower Automotive Inc</t>
  </si>
  <si>
    <t>James River Coal CO</t>
  </si>
  <si>
    <t>Great Atlantic &amp; Pacific Tea Co Inc</t>
  </si>
  <si>
    <t>Abitibibowater Inc</t>
  </si>
  <si>
    <t>Earthshell Corp</t>
  </si>
  <si>
    <t>Spiegel Inc</t>
  </si>
  <si>
    <t>Enron Corp</t>
  </si>
  <si>
    <t>Tousa Inc</t>
  </si>
  <si>
    <t>Downey Financial Corp</t>
  </si>
  <si>
    <t>TLC Vision Corp</t>
  </si>
  <si>
    <t>Colonial Bancgroup Inc</t>
  </si>
  <si>
    <t>Circuit City Stores Inc</t>
  </si>
  <si>
    <t>American Home Mortgage Investment Corp</t>
  </si>
  <si>
    <t>Nii Holdings Inc</t>
  </si>
  <si>
    <t>Warren Resources Inc</t>
  </si>
  <si>
    <t>Atp Oil &amp; Gas Corp</t>
  </si>
  <si>
    <t>Powerwave Technologies Inc</t>
  </si>
  <si>
    <t>Rex Energy</t>
  </si>
  <si>
    <t>Point Blank Solutions Inc</t>
  </si>
  <si>
    <t>Nortel Networks Corp</t>
  </si>
  <si>
    <t>Collins &amp; Aikman Corp</t>
  </si>
  <si>
    <t>Evergreen Energy Inc</t>
  </si>
  <si>
    <t>Quicksilver Resources Inc</t>
  </si>
  <si>
    <t>Delta Petroleum Corp</t>
  </si>
  <si>
    <t>Aaipharma Inc</t>
  </si>
  <si>
    <t>Meruelo Maddux Properties Inc</t>
  </si>
  <si>
    <t>Magna Entertainment Corp</t>
  </si>
  <si>
    <t>Nanogen Inc</t>
  </si>
  <si>
    <t>SUNation Energy Inc</t>
  </si>
  <si>
    <t>Indymac Bancorp Inc</t>
  </si>
  <si>
    <t>Fairpoint Communications Inc</t>
  </si>
  <si>
    <t>Amcore Financial Inc</t>
  </si>
  <si>
    <t>Champion Enterprises Inc</t>
  </si>
  <si>
    <t>Calpine Corp</t>
  </si>
  <si>
    <t>Ultra Petroleum Corp</t>
  </si>
  <si>
    <t>Silicon Graphics Inc</t>
  </si>
  <si>
    <t>Central European Distribution Corp</t>
  </si>
  <si>
    <t>Wave Wireless Corp</t>
  </si>
  <si>
    <t>DEX ONE Corp</t>
  </si>
  <si>
    <t>Goodrich Petroleum Corp</t>
  </si>
  <si>
    <t>Gmx Resources Inc</t>
  </si>
  <si>
    <t>SFX Entertainment INC</t>
  </si>
  <si>
    <t>NexCen Brands Inc</t>
  </si>
  <si>
    <t>Paragon Offshore Plc</t>
  </si>
  <si>
    <t>Cobalt Intl Energy</t>
  </si>
  <si>
    <t>Erin Energy</t>
  </si>
  <si>
    <t>Hooper Holmes</t>
  </si>
  <si>
    <t>Idearc Inc</t>
  </si>
  <si>
    <t>Kior Inc</t>
  </si>
  <si>
    <t>K-V Pharmaceutical Co</t>
  </si>
  <si>
    <t>Loral Space &amp; Communications Ltd</t>
  </si>
  <si>
    <t>Nuverra Environmental Solutions Inc</t>
  </si>
  <si>
    <t>Peregrine Systems Inc</t>
  </si>
  <si>
    <t>RCS Capital Corp</t>
  </si>
  <si>
    <t>Terrestar Corp</t>
  </si>
  <si>
    <t>Trinity Capital</t>
  </si>
  <si>
    <t>Sears Holdings Corp</t>
  </si>
  <si>
    <t>Riverstone Networks Inc</t>
  </si>
  <si>
    <t>Leap Wireless International Inc</t>
  </si>
  <si>
    <t>Delist Date -3Y6M</t>
  </si>
  <si>
    <t>Delist Date -4Y</t>
  </si>
  <si>
    <t>Delist Date -4Y6M</t>
  </si>
  <si>
    <t>Delist Date -5Y</t>
  </si>
  <si>
    <t>5Y High Date</t>
  </si>
  <si>
    <t>5Y High Price</t>
  </si>
  <si>
    <t>5Y High Market Cap</t>
  </si>
  <si>
    <t>NULL</t>
  </si>
  <si>
    <t>FRI</t>
  </si>
  <si>
    <t>MarketCap</t>
  </si>
  <si>
    <t>Price</t>
  </si>
  <si>
    <t>Date</t>
  </si>
  <si>
    <t>LI -6M</t>
  </si>
  <si>
    <t>LI -1Y</t>
  </si>
  <si>
    <t>LI -1Y6M</t>
  </si>
  <si>
    <t>LI -2Y</t>
  </si>
  <si>
    <t>LI -2Y6M</t>
  </si>
  <si>
    <t>LI -3Y</t>
  </si>
  <si>
    <t>LI -3Y6M</t>
  </si>
  <si>
    <t>LI -4Y</t>
  </si>
  <si>
    <t>LI -4Y6M</t>
  </si>
  <si>
    <t>LI -5Y</t>
  </si>
  <si>
    <t>LI Min</t>
  </si>
  <si>
    <t>LI Max</t>
  </si>
  <si>
    <t>[spacer]</t>
  </si>
  <si>
    <t>Total</t>
  </si>
  <si>
    <t>LI</t>
  </si>
  <si>
    <t>Acceptable</t>
  </si>
  <si>
    <t>Condemned</t>
  </si>
  <si>
    <t>6 Months Prior</t>
  </si>
  <si>
    <t>1 Year Prior</t>
  </si>
  <si>
    <t>1.5 Years Prior</t>
  </si>
  <si>
    <t>2 Years Prior</t>
  </si>
  <si>
    <t>2.5 Years Prior</t>
  </si>
  <si>
    <t>3 Years Prior</t>
  </si>
  <si>
    <t>3.5 Years Prior</t>
  </si>
  <si>
    <t>4 Years Prior</t>
  </si>
  <si>
    <t>4.5 Years Prior</t>
  </si>
  <si>
    <t>5 Years Prior</t>
  </si>
  <si>
    <t>Deficient</t>
  </si>
  <si>
    <t>Marginal</t>
  </si>
  <si>
    <t>Last Date (SQL)</t>
  </si>
  <si>
    <t>Date -6M</t>
  </si>
  <si>
    <t>Date -1Y</t>
  </si>
  <si>
    <t>Date -1Y6M</t>
  </si>
  <si>
    <t>Date -2Y</t>
  </si>
  <si>
    <t>Date -2Y6M</t>
  </si>
  <si>
    <t>Date -3Y</t>
  </si>
  <si>
    <t>Date -3Y6M</t>
  </si>
  <si>
    <t>Date -4Y</t>
  </si>
  <si>
    <t>Date -5Y</t>
  </si>
  <si>
    <t>Date -4Y6M</t>
  </si>
  <si>
    <t>Distressed</t>
  </si>
  <si>
    <t>All</t>
  </si>
  <si>
    <t>6 Months Before Delisting</t>
  </si>
  <si>
    <t>1 Year Before Delisting</t>
  </si>
  <si>
    <t>1.5 Years Before Delisting</t>
  </si>
  <si>
    <t>2 Years Before Delisting</t>
  </si>
  <si>
    <t>2.5 Years Before Delisting</t>
  </si>
  <si>
    <t>3 Years Before Delisting</t>
  </si>
  <si>
    <t>3.5 Years Before Delisting</t>
  </si>
  <si>
    <t>4 Years Before Delisting</t>
  </si>
  <si>
    <t>4.5 Years Before Delisting</t>
  </si>
  <si>
    <t>5 Years Before Delisting</t>
  </si>
  <si>
    <t>Ycharts?</t>
  </si>
  <si>
    <t>Harbor Long-Term Growers ETF</t>
  </si>
  <si>
    <t>ERR: INVALID COMPANY</t>
  </si>
  <si>
    <t>High Date</t>
  </si>
  <si>
    <t>High Price</t>
  </si>
  <si>
    <t>High Market Cap</t>
  </si>
  <si>
    <t>Redback Networks</t>
  </si>
  <si>
    <t>Lodgian</t>
  </si>
  <si>
    <t>Washington Mutual</t>
  </si>
  <si>
    <t>Epl Oil &amp; Gas</t>
  </si>
  <si>
    <t>Gmx Resources</t>
  </si>
  <si>
    <t>Nii Holdings</t>
  </si>
  <si>
    <t>Circuit City Stores</t>
  </si>
  <si>
    <t>Arch Coal</t>
  </si>
  <si>
    <t>Delta Air Lines</t>
  </si>
  <si>
    <t>Cit Group</t>
  </si>
  <si>
    <t>NexCen Brands</t>
  </si>
  <si>
    <t>Peregrine Systems</t>
  </si>
  <si>
    <t>Alpha Natural Resources</t>
  </si>
  <si>
    <t>Quicksilver Resources</t>
  </si>
  <si>
    <t>Molycorp</t>
  </si>
  <si>
    <t>Abitibibowater</t>
  </si>
  <si>
    <t>Idearc</t>
  </si>
  <si>
    <t>Silicon Graphics</t>
  </si>
  <si>
    <t>Itt Educational Services</t>
  </si>
  <si>
    <t>Pmi Group</t>
  </si>
  <si>
    <t>Colonial Bancgroup</t>
  </si>
  <si>
    <t>Hercules Offshore</t>
  </si>
  <si>
    <t>Bearingpoint</t>
  </si>
  <si>
    <t>Thornburg Mortgage</t>
  </si>
  <si>
    <t>Indymac Bancorp</t>
  </si>
  <si>
    <t>Solutia</t>
  </si>
  <si>
    <t>Coldwater Creek</t>
  </si>
  <si>
    <t>Hearst Argyle Television</t>
  </si>
  <si>
    <t>A123 Systems</t>
  </si>
  <si>
    <t>Thq</t>
  </si>
  <si>
    <t>Spansion</t>
  </si>
  <si>
    <t>Bpz Resources</t>
  </si>
  <si>
    <t>Kior</t>
  </si>
  <si>
    <t>Ucbh Holdings</t>
  </si>
  <si>
    <t>Energy Conversion Devices</t>
  </si>
  <si>
    <t>Quiksilver</t>
  </si>
  <si>
    <t>Borders Group</t>
  </si>
  <si>
    <t>Nanogen</t>
  </si>
  <si>
    <t>Corus Bankshares</t>
  </si>
  <si>
    <t>Sirva</t>
  </si>
  <si>
    <t>Powerwave Technologies</t>
  </si>
  <si>
    <t>Trident Microsystems</t>
  </si>
  <si>
    <t>Tousa</t>
  </si>
  <si>
    <t>Angiotech Pharmaceuticals</t>
  </si>
  <si>
    <t xml:space="preserve">Oca </t>
  </si>
  <si>
    <t>Evergreen Energy</t>
  </si>
  <si>
    <t>Savient Pharmaceuticals</t>
  </si>
  <si>
    <t>Wci Communities</t>
  </si>
  <si>
    <t>Mdi</t>
  </si>
  <si>
    <t>Valence Technology</t>
  </si>
  <si>
    <t>Champion Enterprises</t>
  </si>
  <si>
    <t>Ivanhoe Energy</t>
  </si>
  <si>
    <t>Spiegel</t>
  </si>
  <si>
    <t>hhgregg</t>
  </si>
  <si>
    <t>Evergreen Solar</t>
  </si>
  <si>
    <t>School Specialty</t>
  </si>
  <si>
    <t>Sulphco</t>
  </si>
  <si>
    <t>Hutchinson Technology</t>
  </si>
  <si>
    <t>Midway Games</t>
  </si>
  <si>
    <t>SFX Entertainment</t>
  </si>
  <si>
    <t>Spectrum Brands</t>
  </si>
  <si>
    <t>Footstar</t>
  </si>
  <si>
    <t>Raser Technologies</t>
  </si>
  <si>
    <t>Republic Airways Holdings</t>
  </si>
  <si>
    <t>4 Kids Entertainment</t>
  </si>
  <si>
    <t>KIT digital</t>
  </si>
  <si>
    <t>Synergy Pharmaceuticals</t>
  </si>
  <si>
    <t>Atherogenics</t>
  </si>
  <si>
    <t>Point Blank Solutions</t>
  </si>
  <si>
    <t>Tower Automotive</t>
  </si>
  <si>
    <t>Milacron</t>
  </si>
  <si>
    <t>Warren Resources</t>
  </si>
  <si>
    <t>Oilsands Quest</t>
  </si>
  <si>
    <t>Young Broadcasting</t>
  </si>
  <si>
    <t>Electroglas</t>
  </si>
  <si>
    <t>Amcore Financial</t>
  </si>
  <si>
    <t>Jones Energy</t>
  </si>
  <si>
    <t>GateHouse Media</t>
  </si>
  <si>
    <t>Movie Gallery</t>
  </si>
  <si>
    <t>Pff Bancorp</t>
  </si>
  <si>
    <t>Ener1</t>
  </si>
  <si>
    <t>Fleming Companies</t>
  </si>
  <si>
    <t>Aaipharma</t>
  </si>
  <si>
    <t>Nortel Networks</t>
  </si>
  <si>
    <t>Enron</t>
  </si>
  <si>
    <t>Peabody Energy</t>
  </si>
  <si>
    <t>Sears Holdings</t>
  </si>
  <si>
    <t>Calpine</t>
  </si>
  <si>
    <t>Ultra Petroleum</t>
  </si>
  <si>
    <t>Radioshack</t>
  </si>
  <si>
    <t>Delphi</t>
  </si>
  <si>
    <t>Countrywide Financial</t>
  </si>
  <si>
    <t>Dana</t>
  </si>
  <si>
    <t>Dendreon</t>
  </si>
  <si>
    <t>Ramp</t>
  </si>
  <si>
    <t>Smurfit Stone Container</t>
  </si>
  <si>
    <t>Lear</t>
  </si>
  <si>
    <t>Patriot Coal</t>
  </si>
  <si>
    <t>Terrestar</t>
  </si>
  <si>
    <t>Ual</t>
  </si>
  <si>
    <t>Federal Mogul</t>
  </si>
  <si>
    <t>Northwest Airlines</t>
  </si>
  <si>
    <t>Penn Virginia</t>
  </si>
  <si>
    <t>Citadel Broadcasting</t>
  </si>
  <si>
    <t>Visteon</t>
  </si>
  <si>
    <t>Goodrich Petroleum</t>
  </si>
  <si>
    <t>Allied Nevada Gold</t>
  </si>
  <si>
    <t>Globix</t>
  </si>
  <si>
    <t>Interstate Bakeries</t>
  </si>
  <si>
    <t>Verasun Energy</t>
  </si>
  <si>
    <t>Collins &amp; Aikman</t>
  </si>
  <si>
    <t>R H Donnelley</t>
  </si>
  <si>
    <t>TLC Vision</t>
  </si>
  <si>
    <t>Christopher &amp; Banks</t>
  </si>
  <si>
    <t>Atp Oil &amp; Gas</t>
  </si>
  <si>
    <t>Earthshell</t>
  </si>
  <si>
    <t>DEX ONE</t>
  </si>
  <si>
    <t>Six Flags Entertainment</t>
  </si>
  <si>
    <t>Downey Financial</t>
  </si>
  <si>
    <t>Mti Technology</t>
  </si>
  <si>
    <t>Delta Petroleum</t>
  </si>
  <si>
    <t>Ipix</t>
  </si>
  <si>
    <t>Wave Wireless</t>
  </si>
  <si>
    <t>Credence Systems</t>
  </si>
  <si>
    <t>General Maritime</t>
  </si>
  <si>
    <t>Frontier Financial</t>
  </si>
  <si>
    <t>New Century Financial</t>
  </si>
  <si>
    <t>Fairway Group Holdings</t>
  </si>
  <si>
    <t>Bankunited Financial</t>
  </si>
  <si>
    <t>Bethlehem Steel</t>
  </si>
  <si>
    <t>Firstfed Financial</t>
  </si>
  <si>
    <t>Irwin Financial</t>
  </si>
  <si>
    <t>Unilife</t>
  </si>
  <si>
    <t>Triangle Petroleum</t>
  </si>
  <si>
    <t>Horsehead Holding</t>
  </si>
  <si>
    <t>Monaco Coach</t>
  </si>
  <si>
    <t>Magna Entertainment</t>
  </si>
  <si>
    <t>Lodgenet Interactive</t>
  </si>
  <si>
    <t>Advanta</t>
  </si>
  <si>
    <t>Magnum Hunter Resources</t>
  </si>
  <si>
    <t>General Motors</t>
  </si>
  <si>
    <t>Lehman Brothers</t>
  </si>
  <si>
    <t>Quantum Fuel Systems</t>
  </si>
  <si>
    <t>Eastman Kodak</t>
  </si>
  <si>
    <t>Ambac Financial</t>
  </si>
  <si>
    <t>Adelphia Comms.</t>
  </si>
  <si>
    <t>Charter Comms.</t>
  </si>
  <si>
    <t>Tumbleweed Comms.</t>
  </si>
  <si>
    <t>Fairpoint Comms.</t>
  </si>
  <si>
    <t>Covad Comms. Group</t>
  </si>
  <si>
    <t>Sculptor Capital Mgt.</t>
  </si>
  <si>
    <t>Loral Space &amp; Comms.</t>
  </si>
  <si>
    <t>Central Euro. Distr.</t>
  </si>
  <si>
    <t>Overseas Shipholding</t>
  </si>
  <si>
    <t>Chiquita Brands Int'l</t>
  </si>
  <si>
    <t>Furniture Brands Int'l</t>
  </si>
  <si>
    <t>Cal Dive Int'l</t>
  </si>
  <si>
    <t>Meruelo Maddux Prop.</t>
  </si>
  <si>
    <t>Genco Shipping &amp; Trading</t>
  </si>
  <si>
    <t>Pac. Sun. of CA</t>
  </si>
  <si>
    <t>Primus TeleComms.</t>
  </si>
  <si>
    <t>Am. Home Mortgage</t>
  </si>
  <si>
    <t>Aventine Renewable Energy</t>
  </si>
  <si>
    <t>Great Atlantic &amp; Pacific Tea</t>
  </si>
  <si>
    <t>N.A. Palladium</t>
  </si>
  <si>
    <t>Jackson Hewitt Tax</t>
  </si>
  <si>
    <t>Midstates Petroleum</t>
  </si>
  <si>
    <t>Boyds Collection</t>
  </si>
  <si>
    <t>Medical Staffing Network</t>
  </si>
  <si>
    <t>Nuverra Environmental Solns.</t>
  </si>
  <si>
    <t>Memorial Production</t>
  </si>
  <si>
    <t>SIVBQ</t>
  </si>
  <si>
    <t>AIU</t>
  </si>
  <si>
    <t>SJR</t>
  </si>
  <si>
    <t>PSTH</t>
  </si>
  <si>
    <t>NOVA</t>
  </si>
  <si>
    <t>EQC</t>
  </si>
  <si>
    <t>SAVE</t>
  </si>
  <si>
    <t>AZUL</t>
  </si>
  <si>
    <t>TCBP</t>
  </si>
  <si>
    <t>RUBY</t>
  </si>
  <si>
    <t>WKME</t>
  </si>
  <si>
    <t>HYZN</t>
  </si>
  <si>
    <t>CVII</t>
  </si>
  <si>
    <t>QTT</t>
  </si>
  <si>
    <t>LHDXQ</t>
  </si>
  <si>
    <t>TPGY</t>
  </si>
  <si>
    <t>ENJYQ</t>
  </si>
  <si>
    <t>CRRCF</t>
  </si>
  <si>
    <t>SVFA</t>
  </si>
  <si>
    <t>BOXDQ</t>
  </si>
  <si>
    <t>LEAP</t>
  </si>
  <si>
    <t>VYGG</t>
  </si>
  <si>
    <t>PNTM</t>
  </si>
  <si>
    <t>APGB</t>
  </si>
  <si>
    <t>ONCR</t>
  </si>
  <si>
    <t>AGCB</t>
  </si>
  <si>
    <t>EOCW</t>
  </si>
  <si>
    <t>CCV</t>
  </si>
  <si>
    <t>HIII</t>
  </si>
  <si>
    <t>SLAM</t>
  </si>
  <si>
    <t>CORZQ</t>
  </si>
  <si>
    <t>CCVI</t>
  </si>
  <si>
    <t>SCOA</t>
  </si>
  <si>
    <t>MTEM</t>
  </si>
  <si>
    <t>GHIX</t>
  </si>
  <si>
    <t>WPCB</t>
  </si>
  <si>
    <t>GSEV</t>
  </si>
  <si>
    <t>MIT</t>
  </si>
  <si>
    <t>ACQR</t>
  </si>
  <si>
    <t>LCA</t>
  </si>
  <si>
    <t>TEUM</t>
  </si>
  <si>
    <t>CDAKQ</t>
  </si>
  <si>
    <t>QNGYQ</t>
  </si>
  <si>
    <t>GTPB</t>
  </si>
  <si>
    <t>PRPC</t>
  </si>
  <si>
    <t>YTPG</t>
  </si>
  <si>
    <t>NBEVQ</t>
  </si>
  <si>
    <t>NSTB</t>
  </si>
  <si>
    <t>DGNU</t>
  </si>
  <si>
    <t>GRIN</t>
  </si>
  <si>
    <t>TBCP</t>
  </si>
  <si>
    <t>FINM</t>
  </si>
  <si>
    <t>NSTC</t>
  </si>
  <si>
    <t>NSTD</t>
  </si>
  <si>
    <t>LHC</t>
  </si>
  <si>
    <t>TETC</t>
  </si>
  <si>
    <t>OEPW</t>
  </si>
  <si>
    <t>ACII</t>
  </si>
  <si>
    <t>PCPC</t>
  </si>
  <si>
    <t>TWLV</t>
  </si>
  <si>
    <t>PSPC</t>
  </si>
  <si>
    <t>MTVC</t>
  </si>
  <si>
    <t>MEKA</t>
  </si>
  <si>
    <t>TFFP</t>
  </si>
  <si>
    <t>GIIX</t>
  </si>
  <si>
    <t>LEGA</t>
  </si>
  <si>
    <t>TIOA</t>
  </si>
  <si>
    <t>LITT</t>
  </si>
  <si>
    <t>SCOB</t>
  </si>
  <si>
    <t>FMIV</t>
  </si>
  <si>
    <t>HCIC</t>
  </si>
  <si>
    <t>MACC</t>
  </si>
  <si>
    <t>COLI</t>
  </si>
  <si>
    <t>GSQD</t>
  </si>
  <si>
    <t>HTPA</t>
  </si>
  <si>
    <t>SVB Financial Group</t>
  </si>
  <si>
    <t>Meta Data Ltd</t>
  </si>
  <si>
    <t>Shaw Communications Inc</t>
  </si>
  <si>
    <t>Pershing Square Tontine Holdings Ltd</t>
  </si>
  <si>
    <t>Sunnova Energy International Inc</t>
  </si>
  <si>
    <t>Equity Commonwealth</t>
  </si>
  <si>
    <t>Spirit Airlines Inc</t>
  </si>
  <si>
    <t>Azul SA</t>
  </si>
  <si>
    <t>TC BioPharm (Holdings) PLC</t>
  </si>
  <si>
    <t>Rubius Therapeutics Inc</t>
  </si>
  <si>
    <t>WalkMe Ltd</t>
  </si>
  <si>
    <t>Hyzon Motors Inc</t>
  </si>
  <si>
    <t>Churchill Capital Corp VII</t>
  </si>
  <si>
    <t>Qutoutiao Inc</t>
  </si>
  <si>
    <t>Lucira Health Inc</t>
  </si>
  <si>
    <t>TPG Pace Beneficial Finance Corp</t>
  </si>
  <si>
    <t>Legacy EJY Inc</t>
  </si>
  <si>
    <t>Cohn Robbins Holdings Corp</t>
  </si>
  <si>
    <t>SVF Investment Corp</t>
  </si>
  <si>
    <t>Boxed Inc</t>
  </si>
  <si>
    <t>Ribbit LEAP Ltd</t>
  </si>
  <si>
    <t>Vy Global Growth</t>
  </si>
  <si>
    <t>Pontem Corp</t>
  </si>
  <si>
    <t>Apollo Strategic Growth Capital II</t>
  </si>
  <si>
    <t>Oncorus Inc</t>
  </si>
  <si>
    <t>Altimeter Growth Corp 2</t>
  </si>
  <si>
    <t>Elliott Opportunity II Corp</t>
  </si>
  <si>
    <t>Churchill Capital Corp V</t>
  </si>
  <si>
    <t>Hudson Executive Investment Corp III</t>
  </si>
  <si>
    <t>Slam Corp</t>
  </si>
  <si>
    <t>Core Scientific Inc</t>
  </si>
  <si>
    <t>Churchill Capital Corp VI</t>
  </si>
  <si>
    <t>ScION Tech Growth I</t>
  </si>
  <si>
    <t>Molecular Templates Inc</t>
  </si>
  <si>
    <t>Gores Holdings IX Inc</t>
  </si>
  <si>
    <t>Warburg Pincus Capital Corp I B</t>
  </si>
  <si>
    <t>Gores Holdings VII Inc</t>
  </si>
  <si>
    <t>Mason Industrial Technology Inc</t>
  </si>
  <si>
    <t>Independence Holdings Corp</t>
  </si>
  <si>
    <t>Landcadia Holdings IV Inc</t>
  </si>
  <si>
    <t>Pareteum Corp</t>
  </si>
  <si>
    <t>Codiak BioSciences Inc</t>
  </si>
  <si>
    <t>Quanergy Systems Inc</t>
  </si>
  <si>
    <t>Gores Technology Partners II Inc</t>
  </si>
  <si>
    <t>CC Neuberger Principal Holdings III</t>
  </si>
  <si>
    <t>TPG Pace Beneficial II Corp</t>
  </si>
  <si>
    <t>NewAge Inc</t>
  </si>
  <si>
    <t>Northern Star Investment Corp II</t>
  </si>
  <si>
    <t>Dragoneer Growth Opportunities Corp III</t>
  </si>
  <si>
    <t>Grindrod Shipping Holdings Ltd</t>
  </si>
  <si>
    <t>Thunder Bridge Capital Partners III Inc</t>
  </si>
  <si>
    <t>Marlin Technology Corp</t>
  </si>
  <si>
    <t>Northern Star Investment Corp III</t>
  </si>
  <si>
    <t>Northern Star Investment Corp IV</t>
  </si>
  <si>
    <t>Leo Holdings Corp II</t>
  </si>
  <si>
    <t>Tech And Energy Transition Corp</t>
  </si>
  <si>
    <t>One Equity Partners Open Water I Corp</t>
  </si>
  <si>
    <t>Atlas Crest Investment Corp II</t>
  </si>
  <si>
    <t>Periphas Capital Partnering Corp</t>
  </si>
  <si>
    <t>Twelve Seas Investment Co II</t>
  </si>
  <si>
    <t>Post Holdings Partnering Corp</t>
  </si>
  <si>
    <t>Motive Capital Corp II</t>
  </si>
  <si>
    <t>MELI Kaszek Pioneer Corp</t>
  </si>
  <si>
    <t>TFF Pharmaceuticals Inc</t>
  </si>
  <si>
    <t>Gores Holdings VIII Inc</t>
  </si>
  <si>
    <t>Lead Edge Growth Opportunities Ltd</t>
  </si>
  <si>
    <t>Tio Tech A</t>
  </si>
  <si>
    <t>Logistics Innovation Technologies Corp</t>
  </si>
  <si>
    <t>ScION Tech Growth II</t>
  </si>
  <si>
    <t>Forum Merger IV Corp</t>
  </si>
  <si>
    <t>Hennessy Capital Investment Corp V</t>
  </si>
  <si>
    <t>Mission Advancement Corp</t>
  </si>
  <si>
    <t>Colicity Inc</t>
  </si>
  <si>
    <t>G Squared Ascend I Inc</t>
  </si>
  <si>
    <t>Highland Transcend Partners I Corp</t>
  </si>
  <si>
    <t>KRNL</t>
  </si>
  <si>
    <t>AGGR</t>
  </si>
  <si>
    <t>ARGU</t>
  </si>
  <si>
    <t>JUN</t>
  </si>
  <si>
    <t>IVCRQ</t>
  </si>
  <si>
    <t>BSKY</t>
  </si>
  <si>
    <t>TSIB</t>
  </si>
  <si>
    <t>HORI</t>
  </si>
  <si>
    <t>IPVI</t>
  </si>
  <si>
    <t>DHBC</t>
  </si>
  <si>
    <t>BLEU</t>
  </si>
  <si>
    <t>AMPI</t>
  </si>
  <si>
    <t>WPCA</t>
  </si>
  <si>
    <t>GTPA</t>
  </si>
  <si>
    <t>PICC</t>
  </si>
  <si>
    <t>POW</t>
  </si>
  <si>
    <t>EPWR</t>
  </si>
  <si>
    <t>LVRA</t>
  </si>
  <si>
    <t>IPVF</t>
  </si>
  <si>
    <t>RKTA</t>
  </si>
  <si>
    <t>PFTA</t>
  </si>
  <si>
    <t>ARCK</t>
  </si>
  <si>
    <t>CLAS</t>
  </si>
  <si>
    <t>HLAH</t>
  </si>
  <si>
    <t>FSSI</t>
  </si>
  <si>
    <t>Kernel Group Holdings Inc</t>
  </si>
  <si>
    <t>Agile Growth Corp</t>
  </si>
  <si>
    <t>Argus Capital Corp</t>
  </si>
  <si>
    <t>Juniper II Corp</t>
  </si>
  <si>
    <t>Invacare Corp</t>
  </si>
  <si>
    <t>Big Sky Growth Partners Inc</t>
  </si>
  <si>
    <t>Tishman Speyer Innovation Corp II</t>
  </si>
  <si>
    <t>Emerging Markets Horizon Corp</t>
  </si>
  <si>
    <t>InterPrivate IV InfraTech Partners Inc</t>
  </si>
  <si>
    <t>DHB Capital Corp</t>
  </si>
  <si>
    <t>Bleuacacia Ltd</t>
  </si>
  <si>
    <t>Advanced Merger Partners Inc</t>
  </si>
  <si>
    <t>Warburg Pincus Capital Corp I-A</t>
  </si>
  <si>
    <t>Gores Technology Partners Inc</t>
  </si>
  <si>
    <t>Pivotal Investment Corp III</t>
  </si>
  <si>
    <t>Powered Brands</t>
  </si>
  <si>
    <t>Empowerment &amp; Inclusion Capital I Corp</t>
  </si>
  <si>
    <t>Levere Holdings Corp</t>
  </si>
  <si>
    <t>InterPrivate III Financial Partners Inc</t>
  </si>
  <si>
    <t>Rocket Internet Growth Opportunities Corp</t>
  </si>
  <si>
    <t>Perception Capital Corp III</t>
  </si>
  <si>
    <t>Arbor Rapha Capital Bioholdings Corp I</t>
  </si>
  <si>
    <t>Class Acceleration Corp</t>
  </si>
  <si>
    <t>Hamilton Lane Alliance Holdings I Inc</t>
  </si>
  <si>
    <t>Fortistar Sustainable Solutions Corp</t>
  </si>
  <si>
    <t>LI™ 2 Years Before Delisting</t>
  </si>
  <si>
    <t>Date 2 Years Before Delisting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</si>
</sst>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&quot;$&quot;#,##0"/>
    <numFmt numFmtId="166" formatCode="0.0%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8F5E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14" fontId="0" fillId="0" borderId="0" xfId="0" applyNumberFormat="1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 wrapText="1"/>
    </xf>
    <xf numFmtId="9" fontId="0" fillId="0" borderId="0" xfId="1" applyFont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0" fillId="3" borderId="0" xfId="0" applyFill="1" applyAlignment="1">
      <alignment horizontal="center"/>
    </xf>
    <xf numFmtId="166" fontId="0" fillId="0" borderId="0" xfId="1" applyNumberFormat="1" applyFont="1" applyAlignment="1">
      <alignment horizontal="center"/>
    </xf>
    <xf numFmtId="0" fontId="0" fillId="4" borderId="0" xfId="0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52D42F"/>
      <color rgb="FFDFEE54"/>
      <color rgb="FFB13333"/>
      <color rgb="FFF9D9A5"/>
      <color rgb="FFF2AA84"/>
      <color rgb="FF98F5E6"/>
      <color rgb="FF2DD8CD"/>
      <color rgb="FFEA7477"/>
      <color rgb="FFF4B09E"/>
      <color rgb="FFEA58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Seaford" panose="00000500000000000000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'5 not quite dead co''s'!$P$227</c:f>
              <c:strCache>
                <c:ptCount val="1"/>
                <c:pt idx="0">
                  <c:v>1 Year Before Delisting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Seaford" panose="000005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'5 not quite dead co''s'!$N$228:$N$231</c:f>
              <c:strCache>
                <c:ptCount val="4"/>
                <c:pt idx="0">
                  <c:v>Acceptable</c:v>
                </c:pt>
                <c:pt idx="1">
                  <c:v>Marginal</c:v>
                </c:pt>
                <c:pt idx="2">
                  <c:v>Distressed</c:v>
                </c:pt>
                <c:pt idx="3">
                  <c:v>Condemned</c:v>
                </c:pt>
              </c:strCache>
            </c:strRef>
          </c:cat>
          <c:val>
            <c:numRef>
              <c:f>'5 not quite dead co''s'!$P$228:$P$231</c:f>
              <c:numCache>
                <c:formatCode>0%</c:formatCode>
                <c:ptCount val="4"/>
                <c:pt idx="0">
                  <c:v>0</c:v>
                </c:pt>
                <c:pt idx="1">
                  <c:v>7.5117370892018781E-2</c:v>
                </c:pt>
                <c:pt idx="2">
                  <c:v>0.71361502347417838</c:v>
                </c:pt>
                <c:pt idx="3">
                  <c:v>0.21126760563380281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B5-4522-87F0-DC254B9B81E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925315999"/>
        <c:axId val="1925316479"/>
      </c:barChart>
      <c:catAx>
        <c:axId val="19253159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Seaford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1925316479"/>
        <c:crosses val="autoZero"/>
        <c:auto val="1"/>
        <c:lblAlgn val="ctr"/>
        <c:lblOffset val="100"/>
        <c:noMultiLvlLbl val="0"/>
      </c:catAx>
      <c:valAx>
        <c:axId val="1925316479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Seaford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19253159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Seaford" panose="000005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1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Seaford" panose="000005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'200 (using SQL last dates)'!#REF!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'200 (using SQL last dates)'!#REF!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'200 (using SQL last dates)'!#REF!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8D6E-42DC-97F6-2AA1C65D65DB}"/>
            </c:ext>
          </c:extLst>
        </c:ser>
        <c:ser>
          <c:idx val="0"/>
          <c:order val="1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Seaford" panose="000005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'200 (using SQL last dates)'!#REF!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'200 (using SQL last dates)'!#REF!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'200 (using SQL last dates)'!#REF!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8D6E-42DC-97F6-2AA1C65D65D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925315999"/>
        <c:axId val="1925316479"/>
      </c:barChart>
      <c:catAx>
        <c:axId val="19253159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Seaford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1925316479"/>
        <c:crosses val="autoZero"/>
        <c:auto val="1"/>
        <c:lblAlgn val="ctr"/>
        <c:lblOffset val="100"/>
        <c:noMultiLvlLbl val="0"/>
      </c:catAx>
      <c:valAx>
        <c:axId val="1925316479"/>
        <c:scaling>
          <c:orientation val="minMax"/>
        </c:scaling>
        <c:delete val="1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25315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Seaford" panose="00000500000000000000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600">
          <a:latin typeface="Seaford" panose="000005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Seaford" panose="000005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'200 (using SQL last dates)'!#REF!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'200 (using SQL last dates)'!#REF!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'200 (using SQL last dates)'!#REF!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094E-4F8B-9D72-91A8D282A305}"/>
            </c:ext>
          </c:extLst>
        </c:ser>
        <c:ser>
          <c:idx val="0"/>
          <c:order val="1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Seaford" panose="000005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'200 (using SQL last dates)'!#REF!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'200 (using SQL last dates)'!#REF!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'200 (using SQL last dates)'!#REF!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094E-4F8B-9D72-91A8D282A30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1925315999"/>
        <c:axId val="1925316479"/>
      </c:barChart>
      <c:catAx>
        <c:axId val="19253159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Seaford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1925316479"/>
        <c:crosses val="autoZero"/>
        <c:auto val="1"/>
        <c:lblAlgn val="ctr"/>
        <c:lblOffset val="100"/>
        <c:noMultiLvlLbl val="0"/>
      </c:catAx>
      <c:valAx>
        <c:axId val="19253164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Seaford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1925315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56369816272965889"/>
          <c:y val="0.54861111111111116"/>
          <c:w val="0.3751907261592301"/>
          <c:h val="0.23820428696412954"/>
        </c:manualLayout>
      </c:layout>
      <c:overlay val="1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Seaford" panose="00000500000000000000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Seaford" panose="000005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aford" panose="000005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'200 (using SQL last dates)'!#REF!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'200 (using SQL last dates)'!#REF!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'200 (using SQL last dates)'!#REF!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C321-4DE1-8E23-2AEE33D6064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1925315999"/>
        <c:axId val="1925316479"/>
      </c:barChart>
      <c:catAx>
        <c:axId val="19253159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aford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1925316479"/>
        <c:crosses val="autoZero"/>
        <c:auto val="1"/>
        <c:lblAlgn val="ctr"/>
        <c:lblOffset val="100"/>
        <c:noMultiLvlLbl val="0"/>
      </c:catAx>
      <c:valAx>
        <c:axId val="19253164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aford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19253159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aford" panose="000005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Seaford" panose="00000500000000000000" pitchFamily="2" charset="0"/>
                <a:ea typeface="+mn-ea"/>
                <a:cs typeface="+mn-cs"/>
              </a:defRPr>
            </a:pPr>
            <a:r>
              <a:rPr lang="en-US" b="1"/>
              <a:t>Loss Indicator™ 2 Years Before Delisting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Seaford" panose="00000500000000000000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Seaford" panose="000005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'200 (using SQL last dates)'!#REF!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'200 (using SQL last dates)'!#REF!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'200 (using SQL last dates)'!#REF!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8-CF02-400B-B2A5-728CA77D6E8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1925315999"/>
        <c:axId val="1925316479"/>
      </c:barChart>
      <c:catAx>
        <c:axId val="19253159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Seaford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1925316479"/>
        <c:crosses val="autoZero"/>
        <c:auto val="1"/>
        <c:lblAlgn val="ctr"/>
        <c:lblOffset val="100"/>
        <c:noMultiLvlLbl val="0"/>
      </c:catAx>
      <c:valAx>
        <c:axId val="19253164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Seaford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19253159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Seaford" panose="000005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cap="none" spc="20" baseline="0">
                <a:solidFill>
                  <a:sysClr val="windowText" lastClr="000000"/>
                </a:solidFill>
                <a:latin typeface="Seaford" panose="00000500000000000000" pitchFamily="2" charset="0"/>
                <a:ea typeface="+mn-ea"/>
                <a:cs typeface="+mn-cs"/>
              </a:defRPr>
            </a:pPr>
            <a:r>
              <a:rPr lang="en-US" b="1"/>
              <a:t>Loss Indicator 1 Year Prior to Delisting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cap="none" spc="20" baseline="0">
              <a:solidFill>
                <a:sysClr val="windowText" lastClr="000000"/>
              </a:solidFill>
              <a:latin typeface="Seaford" panose="00000500000000000000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'200 analysis'!$F$11</c:f>
              <c:strCache>
                <c:ptCount val="1"/>
                <c:pt idx="0">
                  <c:v>1 Year Prior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rgbClr val="EA7477"/>
                </a:gs>
                <a:gs pos="83000">
                  <a:srgbClr val="EA5858"/>
                </a:gs>
                <a:gs pos="100000">
                  <a:srgbClr val="F4B09E"/>
                </a:gs>
              </a:gsLst>
              <a:lin ang="54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Seaford" panose="000005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'200 analysis'!$D$12:$D$15</c:f>
              <c:strCache>
                <c:ptCount val="4"/>
                <c:pt idx="0">
                  <c:v>Acceptable</c:v>
                </c:pt>
                <c:pt idx="1">
                  <c:v>Marginal</c:v>
                </c:pt>
                <c:pt idx="2">
                  <c:v>Deficient</c:v>
                </c:pt>
                <c:pt idx="3">
                  <c:v>Condemned</c:v>
                </c:pt>
              </c:strCache>
            </c:strRef>
          </c:cat>
          <c:val>
            <c:numRef>
              <c:f>'200 analysis'!$F$12:$F$15</c:f>
              <c:numCache>
                <c:formatCode>0%</c:formatCode>
                <c:ptCount val="4"/>
                <c:pt idx="0">
                  <c:v>5.0000000000000001E-3</c:v>
                </c:pt>
                <c:pt idx="1">
                  <c:v>0.08</c:v>
                </c:pt>
                <c:pt idx="2">
                  <c:v>0.73</c:v>
                </c:pt>
                <c:pt idx="3">
                  <c:v>0.185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59-44AC-92C9-78A5887E9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21008287"/>
        <c:axId val="421009247"/>
      </c:barChart>
      <c:catAx>
        <c:axId val="4210082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Seaford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421009247"/>
        <c:crosses val="autoZero"/>
        <c:auto val="1"/>
        <c:lblAlgn val="ctr"/>
        <c:lblOffset val="100"/>
        <c:noMultiLvlLbl val="0"/>
      </c:catAx>
      <c:valAx>
        <c:axId val="4210092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Seaford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421008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Seaford" panose="000005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cap="none" spc="20" baseline="0">
                <a:solidFill>
                  <a:sysClr val="windowText" lastClr="000000"/>
                </a:solidFill>
                <a:latin typeface="Seaford" panose="00000500000000000000" pitchFamily="2" charset="0"/>
                <a:ea typeface="+mn-ea"/>
                <a:cs typeface="+mn-cs"/>
              </a:defRPr>
            </a:pPr>
            <a:r>
              <a:rPr lang="en-US" b="1"/>
              <a:t>Loss Indicator 2 Years Prior to Delisting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cap="none" spc="20" baseline="0">
              <a:solidFill>
                <a:sysClr val="windowText" lastClr="000000"/>
              </a:solidFill>
              <a:latin typeface="Seaford" panose="00000500000000000000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'200 analysis'!$H$11</c:f>
              <c:strCache>
                <c:ptCount val="1"/>
                <c:pt idx="0">
                  <c:v>2 Years Prior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Seaford" panose="000005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'200 analysis'!$D$12:$D$15</c:f>
              <c:strCache>
                <c:ptCount val="4"/>
                <c:pt idx="0">
                  <c:v>Acceptable</c:v>
                </c:pt>
                <c:pt idx="1">
                  <c:v>Marginal</c:v>
                </c:pt>
                <c:pt idx="2">
                  <c:v>Deficient</c:v>
                </c:pt>
                <c:pt idx="3">
                  <c:v>Condemned</c:v>
                </c:pt>
              </c:strCache>
            </c:strRef>
          </c:cat>
          <c:val>
            <c:numRef>
              <c:f>'200 analysis'!$H$12:$H$15</c:f>
              <c:numCache>
                <c:formatCode>0%</c:formatCode>
                <c:ptCount val="4"/>
                <c:pt idx="0">
                  <c:v>5.0000000000000001E-3</c:v>
                </c:pt>
                <c:pt idx="1">
                  <c:v>9.5000000000000001E-2</c:v>
                </c:pt>
                <c:pt idx="2">
                  <c:v>0.76</c:v>
                </c:pt>
                <c:pt idx="3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E7-4CA9-AB94-1D7E77E15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21008287"/>
        <c:axId val="421009247"/>
      </c:barChart>
      <c:catAx>
        <c:axId val="4210082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Seaford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421009247"/>
        <c:crosses val="autoZero"/>
        <c:auto val="1"/>
        <c:lblAlgn val="ctr"/>
        <c:lblOffset val="100"/>
        <c:noMultiLvlLbl val="0"/>
      </c:catAx>
      <c:valAx>
        <c:axId val="4210092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Seaford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421008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Seaford" panose="000005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cap="none" spc="20" baseline="0">
                <a:solidFill>
                  <a:sysClr val="windowText" lastClr="000000"/>
                </a:solidFill>
                <a:latin typeface="Seaford" panose="00000500000000000000" pitchFamily="2" charset="0"/>
                <a:ea typeface="+mn-ea"/>
                <a:cs typeface="+mn-cs"/>
              </a:defRPr>
            </a:pPr>
            <a:r>
              <a:rPr lang="en-US" b="1"/>
              <a:t>Loss Indicator 3 Years Prior to Delisting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cap="none" spc="20" baseline="0">
              <a:solidFill>
                <a:sysClr val="windowText" lastClr="000000"/>
              </a:solidFill>
              <a:latin typeface="Seaford" panose="00000500000000000000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'200 analysis'!$J$11</c:f>
              <c:strCache>
                <c:ptCount val="1"/>
                <c:pt idx="0">
                  <c:v>3 Years Prior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Seaford" panose="000005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'200 analysis'!$D$12:$D$15</c:f>
              <c:strCache>
                <c:ptCount val="4"/>
                <c:pt idx="0">
                  <c:v>Acceptable</c:v>
                </c:pt>
                <c:pt idx="1">
                  <c:v>Marginal</c:v>
                </c:pt>
                <c:pt idx="2">
                  <c:v>Deficient</c:v>
                </c:pt>
                <c:pt idx="3">
                  <c:v>Condemned</c:v>
                </c:pt>
              </c:strCache>
            </c:strRef>
          </c:cat>
          <c:val>
            <c:numRef>
              <c:f>'200 analysis'!$J$12:$J$15</c:f>
              <c:numCache>
                <c:formatCode>0%</c:formatCode>
                <c:ptCount val="4"/>
                <c:pt idx="0">
                  <c:v>0</c:v>
                </c:pt>
                <c:pt idx="1">
                  <c:v>8.673469387755102E-2</c:v>
                </c:pt>
                <c:pt idx="2">
                  <c:v>0.76530612244897955</c:v>
                </c:pt>
                <c:pt idx="3">
                  <c:v>0.14795918367346939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55-4718-BE6C-1CA5F2EE8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21008287"/>
        <c:axId val="421009247"/>
      </c:barChart>
      <c:catAx>
        <c:axId val="4210082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Seaford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421009247"/>
        <c:crosses val="autoZero"/>
        <c:auto val="1"/>
        <c:lblAlgn val="ctr"/>
        <c:lblOffset val="100"/>
        <c:noMultiLvlLbl val="0"/>
      </c:catAx>
      <c:valAx>
        <c:axId val="4210092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Seaford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421008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Seaford" panose="000005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Seaford" panose="00000500000000000000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'5 not quite dead co''s'!$R$227</c:f>
              <c:strCache>
                <c:ptCount val="1"/>
                <c:pt idx="0">
                  <c:v>2 Years Before Delisting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Seaford" panose="000005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'5 not quite dead co''s'!$N$228:$N$231</c:f>
              <c:strCache>
                <c:ptCount val="4"/>
                <c:pt idx="0">
                  <c:v>Acceptable</c:v>
                </c:pt>
                <c:pt idx="1">
                  <c:v>Marginal</c:v>
                </c:pt>
                <c:pt idx="2">
                  <c:v>Distressed</c:v>
                </c:pt>
                <c:pt idx="3">
                  <c:v>Condemned</c:v>
                </c:pt>
              </c:strCache>
            </c:strRef>
          </c:cat>
          <c:val>
            <c:numRef>
              <c:f>'5 not quite dead co''s'!$R$228:$R$231</c:f>
              <c:numCache>
                <c:formatCode>0%</c:formatCode>
                <c:ptCount val="4"/>
                <c:pt idx="0">
                  <c:v>9.3896713615023476E-3</c:v>
                </c:pt>
                <c:pt idx="1">
                  <c:v>8.9201877934272297E-2</c:v>
                </c:pt>
                <c:pt idx="2">
                  <c:v>0.73708920187793425</c:v>
                </c:pt>
                <c:pt idx="3">
                  <c:v>0.16431924882629109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AC-4FFB-A95F-E7B20671931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925315999"/>
        <c:axId val="1925316479"/>
      </c:barChart>
      <c:catAx>
        <c:axId val="19253159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Seaford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1925316479"/>
        <c:crosses val="autoZero"/>
        <c:auto val="1"/>
        <c:lblAlgn val="ctr"/>
        <c:lblOffset val="100"/>
        <c:noMultiLvlLbl val="0"/>
      </c:catAx>
      <c:valAx>
        <c:axId val="1925316479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Seaford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19253159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Seaford" panose="000005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Seaford" panose="00000500000000000000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'5 not quite dead co''s'!$T$227</c:f>
              <c:strCache>
                <c:ptCount val="1"/>
                <c:pt idx="0">
                  <c:v>3 Years Before Delisting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Seaford" panose="000005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'5 not quite dead co''s'!$N$228:$N$231</c:f>
              <c:strCache>
                <c:ptCount val="4"/>
                <c:pt idx="0">
                  <c:v>Acceptable</c:v>
                </c:pt>
                <c:pt idx="1">
                  <c:v>Marginal</c:v>
                </c:pt>
                <c:pt idx="2">
                  <c:v>Distressed</c:v>
                </c:pt>
                <c:pt idx="3">
                  <c:v>Condemned</c:v>
                </c:pt>
              </c:strCache>
            </c:strRef>
          </c:cat>
          <c:val>
            <c:numRef>
              <c:f>'5 not quite dead co''s'!$T$228:$T$231</c:f>
              <c:numCache>
                <c:formatCode>0%</c:formatCode>
                <c:ptCount val="4"/>
                <c:pt idx="0">
                  <c:v>9.6153846153846159E-3</c:v>
                </c:pt>
                <c:pt idx="1">
                  <c:v>8.6538461538461536E-2</c:v>
                </c:pt>
                <c:pt idx="2">
                  <c:v>0.74038461538461542</c:v>
                </c:pt>
                <c:pt idx="3">
                  <c:v>0.16346153846153846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A3-4EED-9BE8-FECA9BD38EB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925315999"/>
        <c:axId val="1925316479"/>
      </c:barChart>
      <c:catAx>
        <c:axId val="19253159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Seaford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1925316479"/>
        <c:crosses val="autoZero"/>
        <c:auto val="1"/>
        <c:lblAlgn val="ctr"/>
        <c:lblOffset val="100"/>
        <c:noMultiLvlLbl val="0"/>
      </c:catAx>
      <c:valAx>
        <c:axId val="1925316479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Seaford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19253159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Seaford" panose="000005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Seaford" panose="00000500000000000000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'210 (using SQL last dates)'!$S$222</c:f>
              <c:strCache>
                <c:ptCount val="1"/>
                <c:pt idx="0">
                  <c:v>1 Year Before Delisting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Seaford" panose="000005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'210 (using SQL last dates)'!$Q$223:$Q$226</c:f>
              <c:strCache>
                <c:ptCount val="4"/>
                <c:pt idx="0">
                  <c:v>Acceptable</c:v>
                </c:pt>
                <c:pt idx="1">
                  <c:v>Marginal</c:v>
                </c:pt>
                <c:pt idx="2">
                  <c:v>Distressed</c:v>
                </c:pt>
                <c:pt idx="3">
                  <c:v>Condemned</c:v>
                </c:pt>
              </c:strCache>
            </c:strRef>
          </c:cat>
          <c:val>
            <c:numRef>
              <c:f>'210 (using SQL last dates)'!$S$223:$S$226</c:f>
              <c:numCache>
                <c:formatCode>0%</c:formatCode>
                <c:ptCount val="4"/>
                <c:pt idx="0">
                  <c:v>0</c:v>
                </c:pt>
                <c:pt idx="1">
                  <c:v>6.7307692307692304E-2</c:v>
                </c:pt>
                <c:pt idx="2">
                  <c:v>0.72115384615384615</c:v>
                </c:pt>
                <c:pt idx="3">
                  <c:v>0.21153846153846154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3B-40AD-9593-A59DA233E51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925315999"/>
        <c:axId val="1925316479"/>
      </c:barChart>
      <c:catAx>
        <c:axId val="19253159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Seaford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1925316479"/>
        <c:crosses val="autoZero"/>
        <c:auto val="1"/>
        <c:lblAlgn val="ctr"/>
        <c:lblOffset val="100"/>
        <c:noMultiLvlLbl val="0"/>
      </c:catAx>
      <c:valAx>
        <c:axId val="1925316479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Seaford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19253159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Seaford" panose="000005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Seaford" panose="00000500000000000000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'210 (using SQL last dates)'!$U$222</c:f>
              <c:strCache>
                <c:ptCount val="1"/>
                <c:pt idx="0">
                  <c:v>2 Years Before Delisting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Seaford" panose="000005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'210 (using SQL last dates)'!$Q$223:$Q$226</c:f>
              <c:strCache>
                <c:ptCount val="4"/>
                <c:pt idx="0">
                  <c:v>Acceptable</c:v>
                </c:pt>
                <c:pt idx="1">
                  <c:v>Marginal</c:v>
                </c:pt>
                <c:pt idx="2">
                  <c:v>Distressed</c:v>
                </c:pt>
                <c:pt idx="3">
                  <c:v>Condemned</c:v>
                </c:pt>
              </c:strCache>
            </c:strRef>
          </c:cat>
          <c:val>
            <c:numRef>
              <c:f>'210 (using SQL last dates)'!$U$223:$U$226</c:f>
              <c:numCache>
                <c:formatCode>0%</c:formatCode>
                <c:ptCount val="4"/>
                <c:pt idx="0">
                  <c:v>4.807692307692308E-3</c:v>
                </c:pt>
                <c:pt idx="1">
                  <c:v>8.1730769230769232E-2</c:v>
                </c:pt>
                <c:pt idx="2">
                  <c:v>0.74519230769230771</c:v>
                </c:pt>
                <c:pt idx="3">
                  <c:v>0.16826923076923078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86-4751-BFE5-CD34CEE2884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925315999"/>
        <c:axId val="1925316479"/>
      </c:barChart>
      <c:catAx>
        <c:axId val="19253159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Seaford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1925316479"/>
        <c:crosses val="autoZero"/>
        <c:auto val="1"/>
        <c:lblAlgn val="ctr"/>
        <c:lblOffset val="100"/>
        <c:noMultiLvlLbl val="0"/>
      </c:catAx>
      <c:valAx>
        <c:axId val="1925316479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Seaford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19253159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Seaford" panose="000005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Seaford" panose="00000500000000000000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'210 (using SQL last dates)'!$W$222</c:f>
              <c:strCache>
                <c:ptCount val="1"/>
                <c:pt idx="0">
                  <c:v>3 Years Before Delisting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Seaford" panose="000005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'210 (using SQL last dates)'!$Q$223:$Q$226</c:f>
              <c:strCache>
                <c:ptCount val="4"/>
                <c:pt idx="0">
                  <c:v>Acceptable</c:v>
                </c:pt>
                <c:pt idx="1">
                  <c:v>Marginal</c:v>
                </c:pt>
                <c:pt idx="2">
                  <c:v>Distressed</c:v>
                </c:pt>
                <c:pt idx="3">
                  <c:v>Condemned</c:v>
                </c:pt>
              </c:strCache>
            </c:strRef>
          </c:cat>
          <c:val>
            <c:numRef>
              <c:f>'210 (using SQL last dates)'!$W$223:$W$226</c:f>
              <c:numCache>
                <c:formatCode>0%</c:formatCode>
                <c:ptCount val="4"/>
                <c:pt idx="0">
                  <c:v>4.9261083743842365E-3</c:v>
                </c:pt>
                <c:pt idx="1">
                  <c:v>8.3743842364532015E-2</c:v>
                </c:pt>
                <c:pt idx="2">
                  <c:v>0.74384236453201968</c:v>
                </c:pt>
                <c:pt idx="3">
                  <c:v>0.16748768472906403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24-4C99-AD53-D96952B4A40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925315999"/>
        <c:axId val="1925316479"/>
      </c:barChart>
      <c:catAx>
        <c:axId val="19253159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Seaford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1925316479"/>
        <c:crosses val="autoZero"/>
        <c:auto val="1"/>
        <c:lblAlgn val="ctr"/>
        <c:lblOffset val="100"/>
        <c:noMultiLvlLbl val="0"/>
      </c:catAx>
      <c:valAx>
        <c:axId val="1925316479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Seaford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19253159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Seaford" panose="000005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Seaford" panose="00000500000000000000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Seaford" panose="000005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'200 (using SQL last dates)'!#REF!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'200 (using SQL last dates)'!#REF!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'200 (using SQL last dates)'!#REF!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07C-4B20-B007-8EF70D1016A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925315999"/>
        <c:axId val="1925316479"/>
      </c:barChart>
      <c:catAx>
        <c:axId val="19253159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Seaford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1925316479"/>
        <c:crosses val="autoZero"/>
        <c:auto val="1"/>
        <c:lblAlgn val="ctr"/>
        <c:lblOffset val="100"/>
        <c:noMultiLvlLbl val="0"/>
      </c:catAx>
      <c:valAx>
        <c:axId val="1925316479"/>
        <c:scaling>
          <c:orientation val="minMax"/>
        </c:scaling>
        <c:delete val="1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253159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600">
          <a:latin typeface="Seaford" panose="000005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Seaford" panose="00000500000000000000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Seaford" panose="000005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'200 (using SQL last dates)'!#REF!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'200 (using SQL last dates)'!#REF!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'200 (using SQL last dates)'!#REF!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9737-4DDD-8B6A-23FBE246419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925315999"/>
        <c:axId val="1925316479"/>
      </c:barChart>
      <c:catAx>
        <c:axId val="19253159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Seaford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1925316479"/>
        <c:crosses val="autoZero"/>
        <c:auto val="1"/>
        <c:lblAlgn val="ctr"/>
        <c:lblOffset val="100"/>
        <c:noMultiLvlLbl val="0"/>
      </c:catAx>
      <c:valAx>
        <c:axId val="1925316479"/>
        <c:scaling>
          <c:orientation val="minMax"/>
        </c:scaling>
        <c:delete val="1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253159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600">
          <a:latin typeface="Seaford" panose="000005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Seaford" panose="00000500000000000000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Seaford" panose="000005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'200 (using SQL last dates)'!#REF!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'200 (using SQL last dates)'!#REF!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'200 (using SQL last dates)'!#REF!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6E3D-445A-B6F8-1E83B574547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925315999"/>
        <c:axId val="1925316479"/>
      </c:barChart>
      <c:catAx>
        <c:axId val="19253159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Seaford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1925316479"/>
        <c:crosses val="autoZero"/>
        <c:auto val="1"/>
        <c:lblAlgn val="ctr"/>
        <c:lblOffset val="100"/>
        <c:noMultiLvlLbl val="0"/>
      </c:catAx>
      <c:valAx>
        <c:axId val="1925316479"/>
        <c:scaling>
          <c:orientation val="minMax"/>
        </c:scaling>
        <c:delete val="1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253159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600">
          <a:latin typeface="Seaford" panose="000005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233</xdr:row>
      <xdr:rowOff>0</xdr:rowOff>
    </xdr:from>
    <xdr:to>
      <xdr:col>18</xdr:col>
      <xdr:colOff>142875</xdr:colOff>
      <xdr:row>247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B3875C-DB66-48D0-B582-E79E0556F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250</xdr:row>
      <xdr:rowOff>0</xdr:rowOff>
    </xdr:from>
    <xdr:to>
      <xdr:col>18</xdr:col>
      <xdr:colOff>142875</xdr:colOff>
      <xdr:row>264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58F6D6B-A675-472A-925B-EB4840BE9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267</xdr:row>
      <xdr:rowOff>0</xdr:rowOff>
    </xdr:from>
    <xdr:to>
      <xdr:col>18</xdr:col>
      <xdr:colOff>142875</xdr:colOff>
      <xdr:row>281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CBD0F88-E3B0-426F-B5D0-D3EFC6ED5F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228</xdr:row>
      <xdr:rowOff>0</xdr:rowOff>
    </xdr:from>
    <xdr:to>
      <xdr:col>21</xdr:col>
      <xdr:colOff>142875</xdr:colOff>
      <xdr:row>242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662036B-72EF-455D-BA55-7FE00D512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245</xdr:row>
      <xdr:rowOff>0</xdr:rowOff>
    </xdr:from>
    <xdr:to>
      <xdr:col>21</xdr:col>
      <xdr:colOff>142875</xdr:colOff>
      <xdr:row>259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3482AB5-9A5E-4B0D-B2C4-AA0A9B41E6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262</xdr:row>
      <xdr:rowOff>0</xdr:rowOff>
    </xdr:from>
    <xdr:to>
      <xdr:col>21</xdr:col>
      <xdr:colOff>142875</xdr:colOff>
      <xdr:row>276</xdr:row>
      <xdr:rowOff>76200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8AECDDB-0E83-46FB-9033-BE4DFE0568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218</xdr:row>
      <xdr:rowOff>0</xdr:rowOff>
    </xdr:from>
    <xdr:to>
      <xdr:col>4</xdr:col>
      <xdr:colOff>0</xdr:colOff>
      <xdr:row>237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79C509-3A17-4654-9B1B-FCEFF0ABF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238</xdr:row>
      <xdr:rowOff>0</xdr:rowOff>
    </xdr:from>
    <xdr:to>
      <xdr:col>4</xdr:col>
      <xdr:colOff>0</xdr:colOff>
      <xdr:row>257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180A24F-E3AE-461B-A6A1-A7F30C3A34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258</xdr:row>
      <xdr:rowOff>0</xdr:rowOff>
    </xdr:from>
    <xdr:to>
      <xdr:col>4</xdr:col>
      <xdr:colOff>0</xdr:colOff>
      <xdr:row>277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20B332B-F5E6-4306-9981-4D56A8436D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218</xdr:row>
      <xdr:rowOff>0</xdr:rowOff>
    </xdr:from>
    <xdr:to>
      <xdr:col>9</xdr:col>
      <xdr:colOff>228600</xdr:colOff>
      <xdr:row>237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3BD4EF0-49C0-48E8-A75E-A6C126A5F7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218</xdr:row>
      <xdr:rowOff>0</xdr:rowOff>
    </xdr:from>
    <xdr:to>
      <xdr:col>15</xdr:col>
      <xdr:colOff>142875</xdr:colOff>
      <xdr:row>227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17856FF-1B6F-4E93-882D-00246FD6D8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238</xdr:row>
      <xdr:rowOff>0</xdr:rowOff>
    </xdr:from>
    <xdr:to>
      <xdr:col>6</xdr:col>
      <xdr:colOff>51435</xdr:colOff>
      <xdr:row>247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999D73B-2A8F-4E65-8016-5EE799209D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0</xdr:colOff>
      <xdr:row>248</xdr:row>
      <xdr:rowOff>0</xdr:rowOff>
    </xdr:from>
    <xdr:to>
      <xdr:col>7</xdr:col>
      <xdr:colOff>171450</xdr:colOff>
      <xdr:row>272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62109C7-F990-4996-B8B3-B144C5C253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5</xdr:col>
      <xdr:colOff>142875</xdr:colOff>
      <xdr:row>30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563F03D-96C0-4DC2-9AC8-ACA9153B7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16</xdr:row>
      <xdr:rowOff>0</xdr:rowOff>
    </xdr:from>
    <xdr:to>
      <xdr:col>11</xdr:col>
      <xdr:colOff>142875</xdr:colOff>
      <xdr:row>30</xdr:row>
      <xdr:rowOff>76200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00E6188-06BF-47BC-9681-EF34FC220C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16</xdr:row>
      <xdr:rowOff>0</xdr:rowOff>
    </xdr:from>
    <xdr:to>
      <xdr:col>17</xdr:col>
      <xdr:colOff>142875</xdr:colOff>
      <xdr:row>30</xdr:row>
      <xdr:rowOff>76200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1D54091-B0C7-4347-AA6A-CBD7311EC4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1F352-1FCF-4806-8DB2-D8BDC19EABCD}">
  <sheetPr codeName="Sheet2"/>
  <dimension ref="A1:E216"/>
  <sheetViews>
    <sheetView workbookViewId="0">
      <selection activeCell="C2" sqref="C2"/>
    </sheetView>
  </sheetViews>
  <sheetFormatPr defaultRowHeight="15" x14ac:dyDescent="0.25"/>
  <sheetData>
    <row r="1" spans="1:5" x14ac:dyDescent="0.25">
      <c r="A1" t="s">
        <v>0</v>
      </c>
      <c r="B1" t="s">
        <v>450</v>
      </c>
      <c r="C1" t="s">
        <v>449</v>
      </c>
      <c r="D1" t="s">
        <v>448</v>
      </c>
      <c r="E1" t="s">
        <v>447</v>
      </c>
    </row>
    <row r="2" spans="1:5" x14ac:dyDescent="0.25">
      <c r="A2" t="s">
        <v>182</v>
      </c>
      <c r="B2" s="6">
        <v>38006</v>
      </c>
      <c r="C2">
        <v>31.5</v>
      </c>
      <c r="D2">
        <v>877.4</v>
      </c>
      <c r="E2">
        <v>-147.20159007830301</v>
      </c>
    </row>
    <row r="3" spans="1:5" x14ac:dyDescent="0.25">
      <c r="A3" t="s">
        <v>150</v>
      </c>
      <c r="B3" s="6">
        <v>36754</v>
      </c>
      <c r="C3">
        <v>45.688000000000002</v>
      </c>
      <c r="D3">
        <v>0</v>
      </c>
      <c r="E3">
        <v>-161.670797927412</v>
      </c>
    </row>
    <row r="4" spans="1:5" x14ac:dyDescent="0.25">
      <c r="A4" t="s">
        <v>156</v>
      </c>
      <c r="B4" s="6">
        <v>39699</v>
      </c>
      <c r="C4">
        <v>8.82</v>
      </c>
      <c r="D4">
        <v>2531</v>
      </c>
      <c r="E4">
        <v>-179.61267300127901</v>
      </c>
    </row>
    <row r="5" spans="1:5" x14ac:dyDescent="0.25">
      <c r="A5" t="s">
        <v>161</v>
      </c>
      <c r="B5" s="6">
        <v>38727</v>
      </c>
      <c r="C5">
        <v>60.962000000000003</v>
      </c>
      <c r="D5">
        <v>3409.2</v>
      </c>
      <c r="E5">
        <v>-129.97480096293401</v>
      </c>
    </row>
    <row r="6" spans="1:5" x14ac:dyDescent="0.25">
      <c r="A6" t="s">
        <v>78</v>
      </c>
      <c r="B6" s="6">
        <v>40844</v>
      </c>
      <c r="C6">
        <v>202.2</v>
      </c>
      <c r="D6">
        <v>4308.5</v>
      </c>
      <c r="E6">
        <v>-131.38376959271099</v>
      </c>
    </row>
    <row r="7" spans="1:5" x14ac:dyDescent="0.25">
      <c r="A7" t="s">
        <v>80</v>
      </c>
      <c r="B7" s="6">
        <v>37323</v>
      </c>
      <c r="C7">
        <v>25.06</v>
      </c>
      <c r="D7">
        <v>4338.7</v>
      </c>
      <c r="E7">
        <v>-151.28727405537799</v>
      </c>
    </row>
    <row r="8" spans="1:5" x14ac:dyDescent="0.25">
      <c r="A8" t="s">
        <v>128</v>
      </c>
      <c r="B8" s="6">
        <v>39252</v>
      </c>
      <c r="C8">
        <v>31.15</v>
      </c>
      <c r="D8">
        <v>1356.8</v>
      </c>
      <c r="E8">
        <v>-147.92360902373201</v>
      </c>
    </row>
    <row r="9" spans="1:5" x14ac:dyDescent="0.25">
      <c r="A9" t="s">
        <v>38</v>
      </c>
      <c r="B9" s="6">
        <v>38258</v>
      </c>
      <c r="C9">
        <v>38</v>
      </c>
      <c r="D9">
        <v>1407.6</v>
      </c>
      <c r="E9">
        <v>-187.82076891465201</v>
      </c>
    </row>
    <row r="10" spans="1:5" x14ac:dyDescent="0.25">
      <c r="A10" t="s">
        <v>170</v>
      </c>
      <c r="B10" s="6">
        <v>39510</v>
      </c>
      <c r="C10">
        <v>0.11</v>
      </c>
      <c r="D10">
        <v>6</v>
      </c>
      <c r="E10">
        <v>-153.687399446363</v>
      </c>
    </row>
    <row r="11" spans="1:5" x14ac:dyDescent="0.25">
      <c r="A11" t="s">
        <v>189</v>
      </c>
      <c r="B11" s="6">
        <v>39120</v>
      </c>
      <c r="C11">
        <v>34.49</v>
      </c>
      <c r="D11">
        <v>825.8</v>
      </c>
      <c r="E11">
        <v>-150.42156319408801</v>
      </c>
    </row>
    <row r="12" spans="1:5" x14ac:dyDescent="0.25">
      <c r="A12" t="s">
        <v>126</v>
      </c>
      <c r="B12" s="6">
        <v>40568</v>
      </c>
      <c r="C12">
        <v>54</v>
      </c>
      <c r="D12">
        <v>151.56180000000001</v>
      </c>
      <c r="E12">
        <v>-98.886797505367795</v>
      </c>
    </row>
    <row r="13" spans="1:5" x14ac:dyDescent="0.25">
      <c r="A13" t="s">
        <v>129</v>
      </c>
      <c r="B13" s="6">
        <v>38863</v>
      </c>
      <c r="C13">
        <v>14.23</v>
      </c>
      <c r="D13">
        <v>1199.5</v>
      </c>
      <c r="E13">
        <v>-106.940677630509</v>
      </c>
    </row>
    <row r="14" spans="1:5" x14ac:dyDescent="0.25">
      <c r="A14" t="s">
        <v>79</v>
      </c>
      <c r="B14" s="6">
        <v>40750</v>
      </c>
      <c r="C14">
        <v>45.27</v>
      </c>
      <c r="D14">
        <v>5471.7</v>
      </c>
      <c r="E14">
        <v>-120.797769348231</v>
      </c>
    </row>
    <row r="15" spans="1:5" x14ac:dyDescent="0.25">
      <c r="A15" t="s">
        <v>15</v>
      </c>
      <c r="B15" s="6">
        <v>40806</v>
      </c>
      <c r="C15">
        <v>45.11</v>
      </c>
      <c r="D15">
        <v>4024.5</v>
      </c>
      <c r="E15">
        <v>-145.10655819889601</v>
      </c>
    </row>
    <row r="16" spans="1:5" x14ac:dyDescent="0.25">
      <c r="A16" t="s">
        <v>66</v>
      </c>
      <c r="B16" s="6">
        <v>40088</v>
      </c>
      <c r="C16">
        <v>25.77</v>
      </c>
      <c r="D16">
        <v>2495</v>
      </c>
      <c r="E16">
        <v>-201.511575364626</v>
      </c>
    </row>
    <row r="17" spans="1:5" x14ac:dyDescent="0.25">
      <c r="A17" t="s">
        <v>144</v>
      </c>
      <c r="B17" s="6">
        <v>41416</v>
      </c>
      <c r="C17">
        <v>16.649999999999999</v>
      </c>
      <c r="D17">
        <v>1306.0093999999999</v>
      </c>
      <c r="E17">
        <v>-96.616497235079905</v>
      </c>
    </row>
    <row r="18" spans="1:5" x14ac:dyDescent="0.25">
      <c r="A18" t="s">
        <v>25</v>
      </c>
      <c r="B18" s="6">
        <v>41002</v>
      </c>
      <c r="C18">
        <v>28.75</v>
      </c>
      <c r="D18">
        <v>753.2</v>
      </c>
      <c r="E18">
        <v>-207.216098306672</v>
      </c>
    </row>
    <row r="19" spans="1:5" x14ac:dyDescent="0.25">
      <c r="A19" t="s">
        <v>173</v>
      </c>
      <c r="B19" s="6">
        <v>40283</v>
      </c>
      <c r="C19">
        <v>22.96</v>
      </c>
      <c r="D19">
        <v>1165.9000000000001</v>
      </c>
      <c r="E19">
        <v>-161.12830176557</v>
      </c>
    </row>
    <row r="20" spans="1:5" x14ac:dyDescent="0.25">
      <c r="A20" t="s">
        <v>3</v>
      </c>
      <c r="B20" s="6">
        <v>38903</v>
      </c>
      <c r="C20">
        <v>40.28</v>
      </c>
      <c r="D20">
        <v>1685</v>
      </c>
      <c r="E20">
        <v>-157.07857274084</v>
      </c>
    </row>
    <row r="21" spans="1:5" x14ac:dyDescent="0.25">
      <c r="A21" t="s">
        <v>131</v>
      </c>
      <c r="B21" s="6">
        <v>41884</v>
      </c>
      <c r="C21">
        <v>23</v>
      </c>
      <c r="D21">
        <v>2770.8881999999999</v>
      </c>
      <c r="E21">
        <v>-171.46966503813999</v>
      </c>
    </row>
    <row r="22" spans="1:5" x14ac:dyDescent="0.25">
      <c r="A22" t="s">
        <v>138</v>
      </c>
      <c r="B22" s="6">
        <v>39227</v>
      </c>
      <c r="C22">
        <v>23.41</v>
      </c>
      <c r="D22">
        <v>1371.1</v>
      </c>
      <c r="E22">
        <v>-135.74517754869399</v>
      </c>
    </row>
    <row r="23" spans="1:5" x14ac:dyDescent="0.25">
      <c r="A23" t="s">
        <v>87</v>
      </c>
      <c r="B23" s="6">
        <v>38846</v>
      </c>
      <c r="C23">
        <v>475</v>
      </c>
      <c r="D23">
        <v>1914.6</v>
      </c>
      <c r="E23">
        <v>-115.087024319219</v>
      </c>
    </row>
    <row r="24" spans="1:5" x14ac:dyDescent="0.25">
      <c r="A24" t="s">
        <v>119</v>
      </c>
      <c r="B24" s="6">
        <v>39191</v>
      </c>
      <c r="C24">
        <v>23.4</v>
      </c>
      <c r="D24">
        <v>859.5</v>
      </c>
      <c r="E24">
        <v>-156.266870980043</v>
      </c>
    </row>
    <row r="25" spans="1:5" x14ac:dyDescent="0.25">
      <c r="A25" t="s">
        <v>55</v>
      </c>
      <c r="B25" s="6">
        <v>41429</v>
      </c>
      <c r="C25">
        <v>21.82</v>
      </c>
      <c r="D25">
        <v>447.0154</v>
      </c>
      <c r="E25">
        <v>-119.37518817245601</v>
      </c>
    </row>
    <row r="26" spans="1:5" x14ac:dyDescent="0.25">
      <c r="A26" t="s">
        <v>140</v>
      </c>
      <c r="B26" s="6">
        <v>40605</v>
      </c>
      <c r="C26">
        <v>6.69</v>
      </c>
      <c r="D26">
        <v>772.7</v>
      </c>
      <c r="E26">
        <v>-169.52998180551501</v>
      </c>
    </row>
    <row r="27" spans="1:5" x14ac:dyDescent="0.25">
      <c r="A27" t="s">
        <v>123</v>
      </c>
      <c r="B27" s="6">
        <v>36271</v>
      </c>
      <c r="C27">
        <v>10.75</v>
      </c>
      <c r="D27">
        <v>1401.5</v>
      </c>
      <c r="E27">
        <v>-181.35855766194399</v>
      </c>
    </row>
    <row r="28" spans="1:5" x14ac:dyDescent="0.25">
      <c r="A28" t="s">
        <v>44</v>
      </c>
      <c r="B28" s="6">
        <v>41030</v>
      </c>
      <c r="C28">
        <v>473.85</v>
      </c>
      <c r="D28">
        <v>8605</v>
      </c>
      <c r="E28">
        <v>-136.97779056430099</v>
      </c>
    </row>
    <row r="29" spans="1:5" x14ac:dyDescent="0.25">
      <c r="A29" t="s">
        <v>18</v>
      </c>
      <c r="B29" s="6">
        <v>41324</v>
      </c>
      <c r="C29">
        <v>18.52</v>
      </c>
      <c r="D29">
        <v>428.77499999999998</v>
      </c>
      <c r="E29">
        <v>-61.753106934096003</v>
      </c>
    </row>
    <row r="30" spans="1:5" x14ac:dyDescent="0.25">
      <c r="A30" t="s">
        <v>168</v>
      </c>
      <c r="B30" s="6">
        <v>38869</v>
      </c>
      <c r="C30">
        <v>26.97</v>
      </c>
      <c r="D30">
        <v>4169.3999999999996</v>
      </c>
      <c r="E30">
        <v>-155.18044960335499</v>
      </c>
    </row>
    <row r="31" spans="1:5" x14ac:dyDescent="0.25">
      <c r="A31" t="s">
        <v>13</v>
      </c>
      <c r="B31" s="6">
        <v>41890</v>
      </c>
      <c r="C31">
        <v>11.22</v>
      </c>
      <c r="D31">
        <v>413.95740000000001</v>
      </c>
      <c r="E31">
        <v>-84.680369569839002</v>
      </c>
    </row>
    <row r="32" spans="1:5" x14ac:dyDescent="0.25">
      <c r="A32" t="s">
        <v>169</v>
      </c>
      <c r="B32" s="6">
        <v>39002</v>
      </c>
      <c r="C32">
        <v>28.82</v>
      </c>
      <c r="D32">
        <v>5048.1000000000004</v>
      </c>
      <c r="E32">
        <v>-93.203190003979003</v>
      </c>
    </row>
    <row r="33" spans="1:5" x14ac:dyDescent="0.25">
      <c r="A33" t="s">
        <v>194</v>
      </c>
      <c r="B33" s="6">
        <v>39640</v>
      </c>
      <c r="C33">
        <v>75.900000000000006</v>
      </c>
      <c r="D33">
        <v>3250.5</v>
      </c>
      <c r="E33">
        <v>-149.180113563264</v>
      </c>
    </row>
    <row r="34" spans="1:5" x14ac:dyDescent="0.25">
      <c r="A34" t="s">
        <v>109</v>
      </c>
      <c r="B34" s="6">
        <v>39115</v>
      </c>
      <c r="C34">
        <v>45.03</v>
      </c>
      <c r="D34">
        <v>27967</v>
      </c>
      <c r="E34">
        <v>-134.82320768690201</v>
      </c>
    </row>
    <row r="35" spans="1:5" x14ac:dyDescent="0.25">
      <c r="A35" t="s">
        <v>76</v>
      </c>
      <c r="B35" s="6">
        <v>39282</v>
      </c>
      <c r="C35">
        <v>4.8</v>
      </c>
      <c r="D35">
        <v>1961.5</v>
      </c>
      <c r="E35">
        <v>-141.67969615800101</v>
      </c>
    </row>
    <row r="36" spans="1:5" x14ac:dyDescent="0.25">
      <c r="A36" t="s">
        <v>202</v>
      </c>
      <c r="B36" s="6">
        <v>41491</v>
      </c>
      <c r="C36">
        <v>453</v>
      </c>
      <c r="D36">
        <v>12419.4</v>
      </c>
      <c r="E36">
        <v>-209.895833333333</v>
      </c>
    </row>
    <row r="37" spans="1:5" x14ac:dyDescent="0.25">
      <c r="A37" t="s">
        <v>49</v>
      </c>
      <c r="B37" s="6">
        <v>39120</v>
      </c>
      <c r="C37">
        <v>61.36</v>
      </c>
      <c r="D37">
        <v>12167.6</v>
      </c>
      <c r="E37">
        <v>-156.52025087429101</v>
      </c>
    </row>
    <row r="38" spans="1:5" x14ac:dyDescent="0.25">
      <c r="A38" t="s">
        <v>190</v>
      </c>
      <c r="B38" s="6">
        <v>38839</v>
      </c>
      <c r="C38">
        <v>16.32</v>
      </c>
      <c r="D38">
        <v>1244.4000000000001</v>
      </c>
      <c r="E38">
        <v>-86.196468080425504</v>
      </c>
    </row>
    <row r="39" spans="1:5" x14ac:dyDescent="0.25">
      <c r="A39" t="s">
        <v>178</v>
      </c>
      <c r="B39" s="6">
        <v>38007</v>
      </c>
      <c r="C39">
        <v>6.76</v>
      </c>
      <c r="D39">
        <v>565.29999999999995</v>
      </c>
      <c r="E39">
        <v>-122.393287997588</v>
      </c>
    </row>
    <row r="40" spans="1:5" x14ac:dyDescent="0.25">
      <c r="A40" t="s">
        <v>113</v>
      </c>
      <c r="B40" s="6">
        <v>41645</v>
      </c>
      <c r="C40">
        <v>64.64</v>
      </c>
      <c r="D40">
        <v>1657.9</v>
      </c>
      <c r="E40">
        <v>-196.452434042779</v>
      </c>
    </row>
    <row r="41" spans="1:5" x14ac:dyDescent="0.25">
      <c r="A41" t="s">
        <v>10</v>
      </c>
      <c r="B41" s="6">
        <v>37929</v>
      </c>
      <c r="C41">
        <v>17.05</v>
      </c>
      <c r="D41">
        <v>1082.4000000000001</v>
      </c>
      <c r="E41">
        <v>-188.763460990537</v>
      </c>
    </row>
    <row r="42" spans="1:5" x14ac:dyDescent="0.25">
      <c r="A42" t="s">
        <v>108</v>
      </c>
      <c r="B42" s="6">
        <v>39094</v>
      </c>
      <c r="C42">
        <v>24.44</v>
      </c>
      <c r="D42">
        <v>1366.5</v>
      </c>
      <c r="E42">
        <v>-154.87657574022799</v>
      </c>
    </row>
    <row r="43" spans="1:5" x14ac:dyDescent="0.25">
      <c r="A43" t="s">
        <v>191</v>
      </c>
      <c r="B43" s="6">
        <v>37811</v>
      </c>
      <c r="C43">
        <v>7.84</v>
      </c>
      <c r="D43">
        <v>2989.1</v>
      </c>
      <c r="E43">
        <v>-132.51374549939999</v>
      </c>
    </row>
    <row r="44" spans="1:5" x14ac:dyDescent="0.25">
      <c r="A44" t="s">
        <v>54</v>
      </c>
      <c r="B44" s="6">
        <v>40185</v>
      </c>
      <c r="C44">
        <v>17.98</v>
      </c>
      <c r="D44">
        <v>804.9</v>
      </c>
      <c r="E44">
        <v>-106.25648366842699</v>
      </c>
    </row>
    <row r="45" spans="1:5" x14ac:dyDescent="0.25">
      <c r="A45" t="s">
        <v>88</v>
      </c>
      <c r="B45" s="6">
        <v>38636</v>
      </c>
      <c r="C45">
        <v>14.14</v>
      </c>
      <c r="D45">
        <v>1665</v>
      </c>
      <c r="E45">
        <v>-152.201209522385</v>
      </c>
    </row>
    <row r="46" spans="1:5" x14ac:dyDescent="0.25">
      <c r="A46" t="s">
        <v>56</v>
      </c>
      <c r="B46" s="6">
        <v>41661</v>
      </c>
      <c r="C46">
        <v>30.8</v>
      </c>
      <c r="D46">
        <v>255.11949999999999</v>
      </c>
      <c r="E46">
        <v>-87.292293623331204</v>
      </c>
    </row>
    <row r="47" spans="1:5" x14ac:dyDescent="0.25">
      <c r="A47" t="s">
        <v>89</v>
      </c>
      <c r="B47" s="6">
        <v>40291</v>
      </c>
      <c r="C47">
        <v>34.520000000000003</v>
      </c>
      <c r="D47">
        <v>795.6</v>
      </c>
      <c r="E47">
        <v>-87.534572191272702</v>
      </c>
    </row>
    <row r="48" spans="1:5" x14ac:dyDescent="0.25">
      <c r="A48" t="s">
        <v>122</v>
      </c>
      <c r="B48" s="6">
        <v>37373</v>
      </c>
      <c r="C48">
        <v>28.27</v>
      </c>
      <c r="D48">
        <v>3483.8</v>
      </c>
      <c r="E48">
        <v>-91.855979781308903</v>
      </c>
    </row>
    <row r="49" spans="1:5" x14ac:dyDescent="0.25">
      <c r="A49" t="s">
        <v>50</v>
      </c>
      <c r="B49" s="6">
        <v>38012</v>
      </c>
      <c r="C49">
        <v>22.95</v>
      </c>
      <c r="D49">
        <v>3410.8</v>
      </c>
      <c r="E49">
        <v>-136.57726611361801</v>
      </c>
    </row>
    <row r="50" spans="1:5" x14ac:dyDescent="0.25">
      <c r="A50" t="s">
        <v>196</v>
      </c>
      <c r="B50" s="6">
        <v>40211</v>
      </c>
      <c r="C50">
        <v>34.4</v>
      </c>
      <c r="D50">
        <v>1720.5</v>
      </c>
      <c r="E50">
        <v>-231.01851851851799</v>
      </c>
    </row>
    <row r="51" spans="1:5" x14ac:dyDescent="0.25">
      <c r="A51" t="s">
        <v>19</v>
      </c>
      <c r="B51" s="6">
        <v>40662</v>
      </c>
      <c r="C51">
        <v>43.43</v>
      </c>
      <c r="D51">
        <v>6320</v>
      </c>
      <c r="E51">
        <v>-142.89009734621399</v>
      </c>
    </row>
    <row r="52" spans="1:5" x14ac:dyDescent="0.25">
      <c r="A52" t="s">
        <v>133</v>
      </c>
      <c r="B52" s="6">
        <v>38306</v>
      </c>
      <c r="C52">
        <v>9.18</v>
      </c>
      <c r="D52">
        <v>5151.7</v>
      </c>
      <c r="E52">
        <v>-118.86107663455699</v>
      </c>
    </row>
    <row r="53" spans="1:5" x14ac:dyDescent="0.25">
      <c r="A53" t="s">
        <v>181</v>
      </c>
      <c r="B53" s="6">
        <v>39616</v>
      </c>
      <c r="C53">
        <v>281.8</v>
      </c>
      <c r="D53">
        <v>2889.4</v>
      </c>
      <c r="E53">
        <v>-140.75575415077901</v>
      </c>
    </row>
    <row r="54" spans="1:5" x14ac:dyDescent="0.25">
      <c r="A54" t="s">
        <v>92</v>
      </c>
      <c r="B54" s="6">
        <v>40115</v>
      </c>
      <c r="C54">
        <v>8.35</v>
      </c>
      <c r="D54">
        <v>787.4</v>
      </c>
      <c r="E54">
        <v>-136.806235677302</v>
      </c>
    </row>
    <row r="55" spans="1:5" x14ac:dyDescent="0.25">
      <c r="A55" t="s">
        <v>68</v>
      </c>
      <c r="B55" s="6">
        <v>37888</v>
      </c>
      <c r="C55">
        <v>6.89</v>
      </c>
      <c r="D55">
        <v>1542.8</v>
      </c>
      <c r="E55">
        <v>-141.61117967961499</v>
      </c>
    </row>
    <row r="56" spans="1:5" x14ac:dyDescent="0.25">
      <c r="A56" t="s">
        <v>166</v>
      </c>
      <c r="B56" s="6">
        <v>38566</v>
      </c>
      <c r="C56">
        <v>80.510000000000005</v>
      </c>
      <c r="D56">
        <v>2242.5</v>
      </c>
      <c r="E56">
        <v>-144.658021405738</v>
      </c>
    </row>
    <row r="57" spans="1:5" x14ac:dyDescent="0.25">
      <c r="A57" t="s">
        <v>62</v>
      </c>
      <c r="B57" s="6">
        <v>38810</v>
      </c>
      <c r="C57">
        <v>5.92</v>
      </c>
      <c r="D57">
        <v>129.69999999999999</v>
      </c>
      <c r="E57">
        <v>-175.73506559533999</v>
      </c>
    </row>
    <row r="58" spans="1:5" x14ac:dyDescent="0.25">
      <c r="A58" t="s">
        <v>115</v>
      </c>
      <c r="B58" s="6">
        <v>39710</v>
      </c>
      <c r="C58">
        <v>15.85</v>
      </c>
      <c r="D58">
        <v>4567.8999999999996</v>
      </c>
      <c r="E58">
        <v>-102.50885427794</v>
      </c>
    </row>
    <row r="59" spans="1:5" x14ac:dyDescent="0.25">
      <c r="A59" t="s">
        <v>97</v>
      </c>
      <c r="B59" s="6">
        <v>39622</v>
      </c>
      <c r="C59">
        <v>81.069999999999993</v>
      </c>
      <c r="D59">
        <v>3283.3</v>
      </c>
      <c r="E59">
        <v>-126.57007935279999</v>
      </c>
    </row>
    <row r="60" spans="1:5" x14ac:dyDescent="0.25">
      <c r="A60" t="s">
        <v>164</v>
      </c>
      <c r="B60" s="6">
        <v>36761</v>
      </c>
      <c r="C60">
        <v>90</v>
      </c>
      <c r="D60">
        <v>66502.5</v>
      </c>
      <c r="E60">
        <v>-75.024835615715901</v>
      </c>
    </row>
    <row r="61" spans="1:5" x14ac:dyDescent="0.25">
      <c r="A61" t="s">
        <v>27</v>
      </c>
      <c r="B61" s="6">
        <v>41565</v>
      </c>
      <c r="C61">
        <v>42.27</v>
      </c>
      <c r="D61">
        <v>1650.5</v>
      </c>
      <c r="E61">
        <v>-132.54772847857001</v>
      </c>
    </row>
    <row r="62" spans="1:5" x14ac:dyDescent="0.25">
      <c r="A62" t="s">
        <v>203</v>
      </c>
      <c r="B62" s="6">
        <v>42157</v>
      </c>
      <c r="C62">
        <v>8.76</v>
      </c>
      <c r="D62">
        <v>1848.0410999999999</v>
      </c>
      <c r="E62">
        <v>-162.25406889225701</v>
      </c>
    </row>
    <row r="63" spans="1:5" x14ac:dyDescent="0.25">
      <c r="A63" t="s">
        <v>162</v>
      </c>
      <c r="B63" s="6">
        <v>37512</v>
      </c>
      <c r="C63">
        <v>11.16</v>
      </c>
      <c r="D63">
        <v>129.4</v>
      </c>
      <c r="E63">
        <v>-212.77058197183399</v>
      </c>
    </row>
    <row r="64" spans="1:5" x14ac:dyDescent="0.25">
      <c r="A64" t="s">
        <v>20</v>
      </c>
      <c r="B64" s="6">
        <v>40751</v>
      </c>
      <c r="C64">
        <v>86.35</v>
      </c>
      <c r="D64">
        <v>2333.4</v>
      </c>
      <c r="E64">
        <v>-80.822712237380699</v>
      </c>
    </row>
    <row r="65" spans="1:5" x14ac:dyDescent="0.25">
      <c r="A65" t="s">
        <v>48</v>
      </c>
      <c r="B65" s="6">
        <v>39442</v>
      </c>
      <c r="C65">
        <v>113.017</v>
      </c>
      <c r="D65">
        <v>1909.4</v>
      </c>
      <c r="E65">
        <v>-151.649792134086</v>
      </c>
    </row>
    <row r="66" spans="1:5" x14ac:dyDescent="0.25">
      <c r="A66" t="s">
        <v>51</v>
      </c>
      <c r="B66" s="6">
        <v>41485</v>
      </c>
      <c r="C66">
        <v>42.82</v>
      </c>
      <c r="D66">
        <v>1824.0934999999999</v>
      </c>
      <c r="E66">
        <v>-153.73693116439799</v>
      </c>
    </row>
    <row r="67" spans="1:5" x14ac:dyDescent="0.25">
      <c r="A67" t="s">
        <v>179</v>
      </c>
      <c r="B67" s="6">
        <v>39685</v>
      </c>
      <c r="C67">
        <v>24.6</v>
      </c>
      <c r="D67">
        <v>173.5</v>
      </c>
      <c r="E67">
        <v>-138.815491360934</v>
      </c>
    </row>
    <row r="68" spans="1:5" x14ac:dyDescent="0.25">
      <c r="A68" t="s">
        <v>183</v>
      </c>
      <c r="B68" s="6">
        <v>41873</v>
      </c>
      <c r="C68">
        <v>12.7</v>
      </c>
      <c r="D68">
        <v>1118.3</v>
      </c>
      <c r="E68">
        <v>-188.14928745206399</v>
      </c>
    </row>
    <row r="69" spans="1:5" x14ac:dyDescent="0.25">
      <c r="A69" t="s">
        <v>53</v>
      </c>
      <c r="B69" s="6">
        <v>40297</v>
      </c>
      <c r="C69">
        <v>65.099999999999994</v>
      </c>
      <c r="D69">
        <v>449.1</v>
      </c>
      <c r="E69">
        <v>-97.947986245834699</v>
      </c>
    </row>
    <row r="70" spans="1:5" x14ac:dyDescent="0.25">
      <c r="A70" t="s">
        <v>63</v>
      </c>
      <c r="B70" s="6">
        <v>39191</v>
      </c>
      <c r="C70">
        <v>1.29</v>
      </c>
      <c r="D70">
        <v>115.6</v>
      </c>
      <c r="E70">
        <v>-127.761136762663</v>
      </c>
    </row>
    <row r="71" spans="1:5" x14ac:dyDescent="0.25">
      <c r="A71" t="s">
        <v>120</v>
      </c>
      <c r="B71" s="6">
        <v>39115</v>
      </c>
      <c r="C71">
        <v>69.23</v>
      </c>
      <c r="D71">
        <v>1150.0999999999999</v>
      </c>
      <c r="E71">
        <v>-154.171211040076</v>
      </c>
    </row>
    <row r="72" spans="1:5" x14ac:dyDescent="0.25">
      <c r="A72" t="s">
        <v>45</v>
      </c>
      <c r="B72" s="6">
        <v>37091</v>
      </c>
      <c r="C72">
        <v>37.299999999999997</v>
      </c>
      <c r="D72">
        <v>1634.4</v>
      </c>
      <c r="E72">
        <v>-108.422305118121</v>
      </c>
    </row>
    <row r="73" spans="1:5" x14ac:dyDescent="0.25">
      <c r="A73" t="s">
        <v>67</v>
      </c>
      <c r="B73" s="6">
        <v>37071</v>
      </c>
      <c r="C73">
        <v>29.99</v>
      </c>
      <c r="D73">
        <v>0</v>
      </c>
      <c r="E73">
        <v>-231.01851851851799</v>
      </c>
    </row>
    <row r="74" spans="1:5" x14ac:dyDescent="0.25">
      <c r="A74" t="s">
        <v>157</v>
      </c>
      <c r="B74" s="6">
        <v>42339</v>
      </c>
      <c r="C74">
        <v>42.47</v>
      </c>
      <c r="D74">
        <v>809.8</v>
      </c>
      <c r="E74">
        <v>-159.53311437616699</v>
      </c>
    </row>
    <row r="75" spans="1:5" x14ac:dyDescent="0.25">
      <c r="A75" t="s">
        <v>11</v>
      </c>
      <c r="B75" s="6">
        <v>37072</v>
      </c>
      <c r="C75">
        <v>12.42</v>
      </c>
      <c r="D75">
        <v>734.7</v>
      </c>
      <c r="E75">
        <v>-148.377786472303</v>
      </c>
    </row>
    <row r="76" spans="1:5" x14ac:dyDescent="0.25">
      <c r="A76" t="s">
        <v>188</v>
      </c>
      <c r="B76" s="6">
        <v>39098</v>
      </c>
      <c r="C76">
        <v>21.41</v>
      </c>
      <c r="D76">
        <v>751.8</v>
      </c>
      <c r="E76">
        <v>-160.34620660796301</v>
      </c>
    </row>
    <row r="77" spans="1:5" x14ac:dyDescent="0.25">
      <c r="A77" t="s">
        <v>137</v>
      </c>
      <c r="B77" s="6">
        <v>39190</v>
      </c>
      <c r="C77">
        <v>9</v>
      </c>
      <c r="D77">
        <v>188.3</v>
      </c>
      <c r="E77">
        <v>-116.670397848307</v>
      </c>
    </row>
    <row r="78" spans="1:5" x14ac:dyDescent="0.25">
      <c r="A78" t="s">
        <v>114</v>
      </c>
      <c r="B78" s="6">
        <v>39841</v>
      </c>
      <c r="C78">
        <v>28</v>
      </c>
      <c r="D78">
        <v>131.69999999999999</v>
      </c>
      <c r="E78">
        <v>-140.27136296384799</v>
      </c>
    </row>
    <row r="79" spans="1:5" x14ac:dyDescent="0.25">
      <c r="A79" t="s">
        <v>116</v>
      </c>
      <c r="B79" s="6">
        <v>41465</v>
      </c>
      <c r="C79">
        <v>28.31</v>
      </c>
      <c r="D79">
        <v>1171.4000000000001</v>
      </c>
      <c r="E79">
        <v>-163.04082754897399</v>
      </c>
    </row>
    <row r="80" spans="1:5" x14ac:dyDescent="0.25">
      <c r="A80" t="s">
        <v>160</v>
      </c>
      <c r="B80" s="6">
        <v>39276</v>
      </c>
      <c r="C80">
        <v>35.770000000000003</v>
      </c>
      <c r="D80">
        <v>1495</v>
      </c>
      <c r="E80">
        <v>-112.59662435184001</v>
      </c>
    </row>
    <row r="81" spans="1:5" x14ac:dyDescent="0.25">
      <c r="A81" t="s">
        <v>107</v>
      </c>
      <c r="B81" s="6">
        <v>39513</v>
      </c>
      <c r="C81">
        <v>0.2</v>
      </c>
      <c r="D81">
        <v>9.6999999999999993</v>
      </c>
      <c r="E81">
        <v>-184.904732287516</v>
      </c>
    </row>
    <row r="82" spans="1:5" x14ac:dyDescent="0.25">
      <c r="A82" t="s">
        <v>197</v>
      </c>
      <c r="B82" s="6">
        <v>41806</v>
      </c>
      <c r="C82">
        <v>29.6</v>
      </c>
      <c r="D82">
        <v>1310.7</v>
      </c>
      <c r="E82">
        <v>-138.21996381639701</v>
      </c>
    </row>
    <row r="83" spans="1:5" x14ac:dyDescent="0.25">
      <c r="A83" t="s">
        <v>31</v>
      </c>
      <c r="B83" s="6">
        <v>37162</v>
      </c>
      <c r="C83">
        <v>412.42880000000002</v>
      </c>
      <c r="D83">
        <v>2167.9733999999999</v>
      </c>
      <c r="E83">
        <v>-145.34129521115199</v>
      </c>
    </row>
    <row r="84" spans="1:5" x14ac:dyDescent="0.25">
      <c r="A84" t="s">
        <v>99</v>
      </c>
      <c r="B84" s="6">
        <v>40102</v>
      </c>
      <c r="C84">
        <v>0.38</v>
      </c>
      <c r="D84">
        <v>22.1</v>
      </c>
      <c r="E84">
        <v>-147.38537046895701</v>
      </c>
    </row>
    <row r="85" spans="1:5" x14ac:dyDescent="0.25">
      <c r="A85" t="s">
        <v>130</v>
      </c>
      <c r="B85" s="6">
        <v>41565</v>
      </c>
      <c r="C85">
        <v>53.63</v>
      </c>
      <c r="D85">
        <v>1437.8739</v>
      </c>
      <c r="E85">
        <v>-115.79695323339701</v>
      </c>
    </row>
    <row r="86" spans="1:5" x14ac:dyDescent="0.25">
      <c r="A86" t="s">
        <v>146</v>
      </c>
      <c r="B86" s="6">
        <v>39367</v>
      </c>
      <c r="C86">
        <v>42.64</v>
      </c>
      <c r="D86">
        <v>24128.7</v>
      </c>
      <c r="E86">
        <v>-95.921013569307803</v>
      </c>
    </row>
    <row r="87" spans="1:5" x14ac:dyDescent="0.25">
      <c r="A87" t="s">
        <v>73</v>
      </c>
      <c r="B87" s="6">
        <v>39234</v>
      </c>
      <c r="C87">
        <v>23</v>
      </c>
      <c r="D87">
        <v>756.7</v>
      </c>
      <c r="E87">
        <v>-150.03894166458599</v>
      </c>
    </row>
    <row r="88" spans="1:5" x14ac:dyDescent="0.25">
      <c r="A88" t="s">
        <v>198</v>
      </c>
      <c r="B88" s="6">
        <v>39853</v>
      </c>
      <c r="C88">
        <v>329.55</v>
      </c>
      <c r="D88">
        <v>6212.7</v>
      </c>
      <c r="E88">
        <v>-153.24667235395199</v>
      </c>
    </row>
    <row r="89" spans="1:5" x14ac:dyDescent="0.25">
      <c r="A89" t="s">
        <v>96</v>
      </c>
      <c r="B89" s="6">
        <v>40490</v>
      </c>
      <c r="C89">
        <v>17.75</v>
      </c>
      <c r="D89">
        <v>630.6</v>
      </c>
      <c r="E89">
        <v>-152.168399476074</v>
      </c>
    </row>
    <row r="90" spans="1:5" x14ac:dyDescent="0.25">
      <c r="A90" t="s">
        <v>29</v>
      </c>
      <c r="B90" s="6">
        <v>41473</v>
      </c>
      <c r="C90">
        <v>7.88</v>
      </c>
      <c r="D90">
        <v>1256.7</v>
      </c>
      <c r="E90">
        <v>-150.28149597518799</v>
      </c>
    </row>
    <row r="91" spans="1:5" x14ac:dyDescent="0.25">
      <c r="A91" t="s">
        <v>2</v>
      </c>
      <c r="B91" s="6">
        <v>39790</v>
      </c>
      <c r="C91">
        <v>9.4</v>
      </c>
      <c r="D91">
        <v>1061</v>
      </c>
      <c r="E91">
        <v>-171.732306003888</v>
      </c>
    </row>
    <row r="92" spans="1:5" x14ac:dyDescent="0.25">
      <c r="A92" t="s">
        <v>8</v>
      </c>
      <c r="B92" s="6">
        <v>41536</v>
      </c>
      <c r="C92">
        <v>20.46</v>
      </c>
      <c r="D92">
        <v>633.4</v>
      </c>
      <c r="E92">
        <v>-106.00000041817199</v>
      </c>
    </row>
    <row r="93" spans="1:5" x14ac:dyDescent="0.25">
      <c r="A93" t="s">
        <v>204</v>
      </c>
      <c r="B93" s="6">
        <v>41836</v>
      </c>
      <c r="C93">
        <v>12.066000000000001</v>
      </c>
      <c r="D93">
        <v>57.014299999999999</v>
      </c>
      <c r="E93">
        <v>-133.438709627317</v>
      </c>
    </row>
    <row r="94" spans="1:5" x14ac:dyDescent="0.25">
      <c r="A94" t="s">
        <v>14</v>
      </c>
      <c r="B94" s="6">
        <v>41438</v>
      </c>
      <c r="C94">
        <v>6.49</v>
      </c>
      <c r="D94">
        <v>177.1</v>
      </c>
      <c r="E94">
        <v>-122.257815117809</v>
      </c>
    </row>
    <row r="95" spans="1:5" x14ac:dyDescent="0.25">
      <c r="A95" t="s">
        <v>60</v>
      </c>
      <c r="B95" s="6">
        <v>39189</v>
      </c>
      <c r="C95">
        <v>27.87</v>
      </c>
      <c r="D95">
        <v>2600.1</v>
      </c>
      <c r="E95">
        <v>-156.42802653777301</v>
      </c>
    </row>
    <row r="96" spans="1:5" x14ac:dyDescent="0.25">
      <c r="A96" t="s">
        <v>102</v>
      </c>
      <c r="B96" s="6">
        <v>38069</v>
      </c>
      <c r="C96">
        <v>15.96</v>
      </c>
      <c r="D96">
        <v>715.8</v>
      </c>
      <c r="E96">
        <v>-129.18543799268801</v>
      </c>
    </row>
    <row r="97" spans="1:5" x14ac:dyDescent="0.25">
      <c r="A97" t="s">
        <v>205</v>
      </c>
      <c r="B97" s="6">
        <v>39225</v>
      </c>
      <c r="C97">
        <v>37.659999999999997</v>
      </c>
      <c r="D97">
        <v>5529.9</v>
      </c>
      <c r="E97">
        <v>-180.22672280870501</v>
      </c>
    </row>
    <row r="98" spans="1:5" x14ac:dyDescent="0.25">
      <c r="A98" t="s">
        <v>187</v>
      </c>
      <c r="B98" s="6">
        <v>38845</v>
      </c>
      <c r="C98">
        <v>50.11</v>
      </c>
      <c r="D98">
        <v>3283.4</v>
      </c>
      <c r="E98">
        <v>-127.77691516507301</v>
      </c>
    </row>
    <row r="99" spans="1:5" x14ac:dyDescent="0.25">
      <c r="A99" t="s">
        <v>34</v>
      </c>
      <c r="B99" s="6">
        <v>38089</v>
      </c>
      <c r="C99">
        <v>22.16</v>
      </c>
      <c r="D99">
        <v>199.2</v>
      </c>
      <c r="E99">
        <v>-169.798530923214</v>
      </c>
    </row>
    <row r="100" spans="1:5" x14ac:dyDescent="0.25">
      <c r="A100" t="s">
        <v>121</v>
      </c>
      <c r="B100" s="6">
        <v>39035</v>
      </c>
      <c r="C100">
        <v>22.94</v>
      </c>
      <c r="D100">
        <v>684.2</v>
      </c>
      <c r="E100">
        <v>-176.261839594072</v>
      </c>
    </row>
    <row r="101" spans="1:5" x14ac:dyDescent="0.25">
      <c r="A101" t="s">
        <v>61</v>
      </c>
      <c r="B101" s="6">
        <v>41292</v>
      </c>
      <c r="C101">
        <v>19.6707</v>
      </c>
      <c r="D101">
        <v>322.35559999999998</v>
      </c>
      <c r="E101">
        <v>-128.01757674938801</v>
      </c>
    </row>
    <row r="102" spans="1:5" x14ac:dyDescent="0.25">
      <c r="A102" t="s">
        <v>111</v>
      </c>
      <c r="B102" s="6">
        <v>41820</v>
      </c>
      <c r="C102">
        <v>18.85191</v>
      </c>
      <c r="D102">
        <v>950.80930000000001</v>
      </c>
      <c r="E102">
        <v>-183.56209414074701</v>
      </c>
    </row>
    <row r="103" spans="1:5" x14ac:dyDescent="0.25">
      <c r="A103" t="s">
        <v>159</v>
      </c>
      <c r="B103" s="6">
        <v>40634</v>
      </c>
      <c r="C103">
        <v>25.14</v>
      </c>
      <c r="D103">
        <v>698.4</v>
      </c>
      <c r="E103">
        <v>-156.32817440447101</v>
      </c>
    </row>
    <row r="104" spans="1:5" x14ac:dyDescent="0.25">
      <c r="A104" t="s">
        <v>98</v>
      </c>
      <c r="B104" s="6">
        <v>39056</v>
      </c>
      <c r="C104">
        <v>36.950000000000003</v>
      </c>
      <c r="D104">
        <v>1259.9000000000001</v>
      </c>
      <c r="E104">
        <v>-144.69476334847801</v>
      </c>
    </row>
    <row r="105" spans="1:5" x14ac:dyDescent="0.25">
      <c r="A105" t="s">
        <v>147</v>
      </c>
      <c r="B105" s="6">
        <v>40297</v>
      </c>
      <c r="C105">
        <v>10.35</v>
      </c>
      <c r="D105">
        <v>222.98349999999999</v>
      </c>
      <c r="E105">
        <v>21.839829690105802</v>
      </c>
    </row>
    <row r="106" spans="1:5" x14ac:dyDescent="0.25">
      <c r="A106" t="s">
        <v>91</v>
      </c>
      <c r="B106" s="6">
        <v>39482</v>
      </c>
      <c r="C106">
        <v>14</v>
      </c>
      <c r="D106">
        <v>185</v>
      </c>
      <c r="E106">
        <v>-108.16997553365201</v>
      </c>
    </row>
    <row r="107" spans="1:5" x14ac:dyDescent="0.25">
      <c r="A107" t="s">
        <v>206</v>
      </c>
      <c r="B107" s="6">
        <v>40815</v>
      </c>
      <c r="C107">
        <v>21.55</v>
      </c>
      <c r="D107">
        <v>2197</v>
      </c>
      <c r="E107">
        <v>-213.333333333333</v>
      </c>
    </row>
    <row r="108" spans="1:5" x14ac:dyDescent="0.25">
      <c r="A108" t="s">
        <v>32</v>
      </c>
      <c r="B108" s="6">
        <v>40546</v>
      </c>
      <c r="C108">
        <v>16.940000000000001</v>
      </c>
      <c r="D108">
        <v>405.5</v>
      </c>
      <c r="E108">
        <v>-122.74079515096</v>
      </c>
    </row>
    <row r="109" spans="1:5" x14ac:dyDescent="0.25">
      <c r="A109" t="s">
        <v>207</v>
      </c>
      <c r="B109" s="6">
        <v>39710</v>
      </c>
      <c r="C109">
        <v>23.92</v>
      </c>
      <c r="D109">
        <v>1194.7</v>
      </c>
      <c r="E109">
        <v>-102.502413024438</v>
      </c>
    </row>
    <row r="110" spans="1:5" x14ac:dyDescent="0.25">
      <c r="A110" t="s">
        <v>180</v>
      </c>
      <c r="B110" s="6">
        <v>40793</v>
      </c>
      <c r="C110">
        <v>9.61</v>
      </c>
      <c r="D110">
        <v>1644.4</v>
      </c>
      <c r="E110">
        <v>-133.16385027567799</v>
      </c>
    </row>
    <row r="111" spans="1:5" x14ac:dyDescent="0.25">
      <c r="A111" t="s">
        <v>117</v>
      </c>
      <c r="B111" s="6">
        <v>37832</v>
      </c>
      <c r="C111">
        <v>4.45</v>
      </c>
      <c r="D111">
        <v>478.9</v>
      </c>
      <c r="E111">
        <v>-153.09286902200901</v>
      </c>
    </row>
    <row r="112" spans="1:5" x14ac:dyDescent="0.25">
      <c r="A112" t="s">
        <v>216</v>
      </c>
      <c r="B112" s="6">
        <v>39960</v>
      </c>
      <c r="C112">
        <v>41.05</v>
      </c>
      <c r="D112">
        <v>2886</v>
      </c>
      <c r="E112">
        <v>-129.368169171895</v>
      </c>
    </row>
    <row r="113" spans="1:5" x14ac:dyDescent="0.25">
      <c r="A113" t="s">
        <v>52</v>
      </c>
      <c r="B113" s="6">
        <v>38349</v>
      </c>
      <c r="C113">
        <v>61.26</v>
      </c>
      <c r="D113">
        <v>4124.6000000000004</v>
      </c>
      <c r="E113">
        <v>-110.955883364908</v>
      </c>
    </row>
    <row r="114" spans="1:5" x14ac:dyDescent="0.25">
      <c r="A114" t="s">
        <v>124</v>
      </c>
      <c r="B114" s="6">
        <v>39252</v>
      </c>
      <c r="C114">
        <v>81.3</v>
      </c>
      <c r="D114">
        <v>43301.9</v>
      </c>
      <c r="E114">
        <v>-123.44192924748501</v>
      </c>
    </row>
    <row r="115" spans="1:5" x14ac:dyDescent="0.25">
      <c r="A115" t="s">
        <v>28</v>
      </c>
      <c r="B115" s="6">
        <v>39037</v>
      </c>
      <c r="C115">
        <v>15.66</v>
      </c>
      <c r="D115">
        <v>384.6</v>
      </c>
      <c r="E115">
        <v>-157.62428321701199</v>
      </c>
    </row>
    <row r="116" spans="1:5" x14ac:dyDescent="0.25">
      <c r="A116" t="s">
        <v>21</v>
      </c>
      <c r="B116" s="6">
        <v>41214</v>
      </c>
      <c r="C116">
        <v>42.52</v>
      </c>
      <c r="D116">
        <v>8488.9</v>
      </c>
      <c r="E116">
        <v>-133.17964516783599</v>
      </c>
    </row>
    <row r="117" spans="1:5" x14ac:dyDescent="0.25">
      <c r="A117" t="s">
        <v>24</v>
      </c>
      <c r="B117" s="6">
        <v>41389</v>
      </c>
      <c r="C117">
        <v>42.84</v>
      </c>
      <c r="D117">
        <v>1490.3</v>
      </c>
      <c r="E117">
        <v>-157.68321757255899</v>
      </c>
    </row>
    <row r="118" spans="1:5" x14ac:dyDescent="0.25">
      <c r="A118" t="s">
        <v>101</v>
      </c>
      <c r="B118" s="6">
        <v>40085</v>
      </c>
      <c r="C118">
        <v>7.67</v>
      </c>
      <c r="D118">
        <v>172.9</v>
      </c>
      <c r="E118">
        <v>-97.253150691294707</v>
      </c>
    </row>
    <row r="119" spans="1:5" x14ac:dyDescent="0.25">
      <c r="A119" t="s">
        <v>154</v>
      </c>
      <c r="B119" s="6">
        <v>40694</v>
      </c>
      <c r="C119">
        <v>12.85</v>
      </c>
      <c r="D119">
        <v>0</v>
      </c>
      <c r="E119">
        <v>-164.36781609195401</v>
      </c>
    </row>
    <row r="120" spans="1:5" x14ac:dyDescent="0.25">
      <c r="A120" t="s">
        <v>208</v>
      </c>
      <c r="B120" s="6">
        <v>36922</v>
      </c>
      <c r="C120">
        <v>59</v>
      </c>
      <c r="D120">
        <v>1754.3</v>
      </c>
      <c r="E120">
        <v>-153.96033738281599</v>
      </c>
    </row>
    <row r="121" spans="1:5" x14ac:dyDescent="0.25">
      <c r="A121" t="s">
        <v>42</v>
      </c>
      <c r="B121" s="6">
        <v>40794</v>
      </c>
      <c r="C121">
        <v>56.71</v>
      </c>
      <c r="D121">
        <v>4757.8</v>
      </c>
      <c r="E121">
        <v>-200.96869410775801</v>
      </c>
    </row>
    <row r="122" spans="1:5" x14ac:dyDescent="0.25">
      <c r="A122" t="s">
        <v>22</v>
      </c>
      <c r="B122" s="6">
        <v>37054</v>
      </c>
      <c r="C122">
        <v>19.09</v>
      </c>
      <c r="D122">
        <v>55133</v>
      </c>
      <c r="E122">
        <v>-144.633003220847</v>
      </c>
    </row>
    <row r="123" spans="1:5" x14ac:dyDescent="0.25">
      <c r="A123" t="s">
        <v>17</v>
      </c>
      <c r="B123" s="6">
        <v>39192</v>
      </c>
      <c r="C123">
        <v>24.5</v>
      </c>
      <c r="D123">
        <v>685.1</v>
      </c>
      <c r="E123">
        <v>-178.152056025402</v>
      </c>
    </row>
    <row r="124" spans="1:5" x14ac:dyDescent="0.25">
      <c r="A124" t="s">
        <v>184</v>
      </c>
      <c r="B124" s="6">
        <v>38790</v>
      </c>
      <c r="C124">
        <v>140</v>
      </c>
      <c r="D124">
        <v>751.5</v>
      </c>
      <c r="E124">
        <v>-148.68039348420501</v>
      </c>
    </row>
    <row r="125" spans="1:5" x14ac:dyDescent="0.25">
      <c r="A125" t="s">
        <v>59</v>
      </c>
      <c r="B125" s="6">
        <v>41817</v>
      </c>
      <c r="C125">
        <v>24.26</v>
      </c>
      <c r="D125">
        <v>1355.9</v>
      </c>
      <c r="E125">
        <v>-168.149439673442</v>
      </c>
    </row>
    <row r="126" spans="1:5" x14ac:dyDescent="0.25">
      <c r="A126" t="s">
        <v>30</v>
      </c>
      <c r="B126" s="6">
        <v>41690</v>
      </c>
      <c r="C126">
        <v>9.16</v>
      </c>
      <c r="D126">
        <v>1566.1</v>
      </c>
      <c r="E126">
        <v>-140.98215672003701</v>
      </c>
    </row>
    <row r="127" spans="1:5" x14ac:dyDescent="0.25">
      <c r="A127" t="s">
        <v>4</v>
      </c>
      <c r="B127" s="6">
        <v>38099</v>
      </c>
      <c r="C127">
        <v>30.68</v>
      </c>
      <c r="D127">
        <v>899.2</v>
      </c>
      <c r="E127">
        <v>-109.178292209592</v>
      </c>
    </row>
    <row r="128" spans="1:5" x14ac:dyDescent="0.25">
      <c r="A128" t="s">
        <v>127</v>
      </c>
      <c r="B128" s="6">
        <v>38523</v>
      </c>
      <c r="C128">
        <v>33.43</v>
      </c>
      <c r="D128">
        <v>1054.4000000000001</v>
      </c>
      <c r="E128">
        <v>-92.3857583803333</v>
      </c>
    </row>
    <row r="129" spans="1:5" x14ac:dyDescent="0.25">
      <c r="A129" t="s">
        <v>152</v>
      </c>
      <c r="B129" s="6">
        <v>41026</v>
      </c>
      <c r="C129">
        <v>163.5</v>
      </c>
      <c r="D129">
        <v>1086</v>
      </c>
      <c r="E129">
        <v>-207.99833779955699</v>
      </c>
    </row>
    <row r="130" spans="1:5" x14ac:dyDescent="0.25">
      <c r="A130" t="s">
        <v>65</v>
      </c>
      <c r="B130" s="6">
        <v>39121</v>
      </c>
      <c r="C130">
        <v>7.1</v>
      </c>
      <c r="D130">
        <v>214.8</v>
      </c>
      <c r="E130">
        <v>-113.415725525149</v>
      </c>
    </row>
    <row r="131" spans="1:5" x14ac:dyDescent="0.25">
      <c r="A131" t="s">
        <v>35</v>
      </c>
      <c r="B131" s="6">
        <v>38085</v>
      </c>
      <c r="C131">
        <v>4.05</v>
      </c>
      <c r="D131">
        <v>137</v>
      </c>
      <c r="E131">
        <v>-154.56669513342899</v>
      </c>
    </row>
    <row r="132" spans="1:5" x14ac:dyDescent="0.25">
      <c r="A132" t="s">
        <v>149</v>
      </c>
      <c r="B132" s="6">
        <v>38677</v>
      </c>
      <c r="C132">
        <v>23.39</v>
      </c>
      <c r="D132">
        <v>2097.4</v>
      </c>
      <c r="E132">
        <v>-154.071576083308</v>
      </c>
    </row>
    <row r="133" spans="1:5" x14ac:dyDescent="0.25">
      <c r="A133" t="s">
        <v>155</v>
      </c>
      <c r="B133" s="6">
        <v>39493</v>
      </c>
      <c r="C133">
        <v>3.32</v>
      </c>
      <c r="D133">
        <v>18.399999999999999</v>
      </c>
      <c r="E133">
        <v>-151.390131057704</v>
      </c>
    </row>
    <row r="134" spans="1:5" x14ac:dyDescent="0.25">
      <c r="A134" t="s">
        <v>209</v>
      </c>
      <c r="B134" s="6">
        <v>41169</v>
      </c>
      <c r="C134">
        <v>49.1</v>
      </c>
      <c r="D134">
        <v>744.9</v>
      </c>
      <c r="E134">
        <v>-147.96705249118</v>
      </c>
    </row>
    <row r="135" spans="1:5" x14ac:dyDescent="0.25">
      <c r="A135" t="s">
        <v>94</v>
      </c>
      <c r="B135" s="6">
        <v>38336</v>
      </c>
      <c r="C135">
        <v>65.95</v>
      </c>
      <c r="D135">
        <v>2248.5</v>
      </c>
      <c r="E135">
        <v>-145.68459320669101</v>
      </c>
    </row>
    <row r="136" spans="1:5" x14ac:dyDescent="0.25">
      <c r="A136" t="s">
        <v>200</v>
      </c>
      <c r="B136" s="6">
        <v>39197</v>
      </c>
      <c r="C136">
        <v>12.98</v>
      </c>
      <c r="D136">
        <v>654.20000000000005</v>
      </c>
      <c r="E136">
        <v>-176.74069959545801</v>
      </c>
    </row>
    <row r="137" spans="1:5" x14ac:dyDescent="0.25">
      <c r="A137" t="s">
        <v>185</v>
      </c>
      <c r="B137" s="6">
        <v>39055</v>
      </c>
      <c r="C137">
        <v>2.23</v>
      </c>
      <c r="D137">
        <v>150.4</v>
      </c>
      <c r="E137">
        <v>-142.35903517951701</v>
      </c>
    </row>
    <row r="138" spans="1:5" x14ac:dyDescent="0.25">
      <c r="A138" t="s">
        <v>171</v>
      </c>
      <c r="B138" s="6">
        <v>40528</v>
      </c>
      <c r="C138">
        <v>45.38</v>
      </c>
      <c r="D138">
        <v>7681.5</v>
      </c>
      <c r="E138">
        <v>-88.924098034926999</v>
      </c>
    </row>
    <row r="139" spans="1:5" x14ac:dyDescent="0.25">
      <c r="A139" t="s">
        <v>177</v>
      </c>
      <c r="B139" s="6">
        <v>40731</v>
      </c>
      <c r="C139">
        <v>7.6999999999999999E-2</v>
      </c>
      <c r="D139">
        <v>38.299999999999997</v>
      </c>
      <c r="E139">
        <v>-181.329556161233</v>
      </c>
    </row>
    <row r="140" spans="1:5" x14ac:dyDescent="0.25">
      <c r="A140" t="s">
        <v>95</v>
      </c>
      <c r="B140" s="6">
        <v>37404</v>
      </c>
      <c r="C140">
        <v>16.829999999999998</v>
      </c>
      <c r="D140">
        <v>1443.4</v>
      </c>
      <c r="E140">
        <v>-131.36609825352099</v>
      </c>
    </row>
    <row r="141" spans="1:5" x14ac:dyDescent="0.25">
      <c r="A141" t="s">
        <v>12</v>
      </c>
      <c r="B141" s="6">
        <v>39622</v>
      </c>
      <c r="C141">
        <v>6.61</v>
      </c>
      <c r="D141">
        <v>1408.7</v>
      </c>
      <c r="E141">
        <v>-217.916666666666</v>
      </c>
    </row>
    <row r="142" spans="1:5" x14ac:dyDescent="0.25">
      <c r="A142" t="s">
        <v>139</v>
      </c>
      <c r="B142" s="6">
        <v>37356</v>
      </c>
      <c r="C142">
        <v>29.32</v>
      </c>
      <c r="D142">
        <v>1511.2</v>
      </c>
      <c r="E142">
        <v>-169.18598512304899</v>
      </c>
    </row>
    <row r="143" spans="1:5" x14ac:dyDescent="0.25">
      <c r="A143" t="s">
        <v>40</v>
      </c>
      <c r="B143" s="6">
        <v>42067</v>
      </c>
      <c r="C143">
        <v>84.9</v>
      </c>
      <c r="D143">
        <v>1050.4507000000001</v>
      </c>
      <c r="E143">
        <v>-129.25706237278601</v>
      </c>
    </row>
    <row r="144" spans="1:5" x14ac:dyDescent="0.25">
      <c r="A144" t="s">
        <v>148</v>
      </c>
      <c r="B144" s="6">
        <v>40301</v>
      </c>
      <c r="C144">
        <v>53.13</v>
      </c>
      <c r="D144">
        <v>1429.4</v>
      </c>
      <c r="E144">
        <v>-111.787407511837</v>
      </c>
    </row>
    <row r="145" spans="1:5" x14ac:dyDescent="0.25">
      <c r="A145" t="s">
        <v>74</v>
      </c>
      <c r="B145" s="6">
        <v>38583</v>
      </c>
      <c r="C145">
        <v>5.53</v>
      </c>
      <c r="D145">
        <v>306</v>
      </c>
      <c r="E145">
        <v>-123.794644417843</v>
      </c>
    </row>
    <row r="146" spans="1:5" x14ac:dyDescent="0.25">
      <c r="A146" t="s">
        <v>132</v>
      </c>
      <c r="B146" s="6">
        <v>40590</v>
      </c>
      <c r="C146">
        <v>3140</v>
      </c>
      <c r="D146">
        <v>1255.058</v>
      </c>
      <c r="E146">
        <v>-153.38947430280999</v>
      </c>
    </row>
    <row r="147" spans="1:5" x14ac:dyDescent="0.25">
      <c r="A147" t="s">
        <v>176</v>
      </c>
      <c r="B147" s="6">
        <v>40688</v>
      </c>
      <c r="C147">
        <v>0.77</v>
      </c>
      <c r="D147">
        <v>39.9</v>
      </c>
      <c r="E147">
        <v>-183.55389158018801</v>
      </c>
    </row>
    <row r="148" spans="1:5" x14ac:dyDescent="0.25">
      <c r="A148" t="s">
        <v>112</v>
      </c>
      <c r="B148" s="6">
        <v>40575</v>
      </c>
      <c r="C148">
        <v>28.44</v>
      </c>
      <c r="D148">
        <v>2587.9</v>
      </c>
      <c r="E148">
        <v>-130.17569816448099</v>
      </c>
    </row>
    <row r="149" spans="1:5" x14ac:dyDescent="0.25">
      <c r="A149" t="s">
        <v>47</v>
      </c>
      <c r="B149" s="6">
        <v>38932</v>
      </c>
      <c r="C149">
        <v>39.35</v>
      </c>
      <c r="D149">
        <v>963.8</v>
      </c>
      <c r="E149">
        <v>-140.28936417034001</v>
      </c>
    </row>
    <row r="150" spans="1:5" x14ac:dyDescent="0.25">
      <c r="A150" t="s">
        <v>201</v>
      </c>
      <c r="B150" s="6">
        <v>41841</v>
      </c>
      <c r="C150">
        <v>12.5</v>
      </c>
      <c r="D150">
        <v>1059.4000000000001</v>
      </c>
      <c r="E150">
        <v>-231.01851851851799</v>
      </c>
    </row>
    <row r="151" spans="1:5" x14ac:dyDescent="0.25">
      <c r="A151" t="s">
        <v>26</v>
      </c>
      <c r="B151" s="6">
        <v>41731</v>
      </c>
      <c r="C151">
        <v>110.25</v>
      </c>
      <c r="D151">
        <v>886.1</v>
      </c>
      <c r="E151">
        <v>-136.21793062878601</v>
      </c>
    </row>
    <row r="152" spans="1:5" x14ac:dyDescent="0.25">
      <c r="A152" t="s">
        <v>46</v>
      </c>
      <c r="B152" s="6">
        <v>39120</v>
      </c>
      <c r="C152">
        <v>50.21</v>
      </c>
      <c r="D152">
        <v>3988.1</v>
      </c>
      <c r="E152">
        <v>-126.332844179026</v>
      </c>
    </row>
    <row r="153" spans="1:5" x14ac:dyDescent="0.25">
      <c r="A153" t="s">
        <v>210</v>
      </c>
      <c r="B153" s="6">
        <v>36921</v>
      </c>
      <c r="C153">
        <v>1608.9079999999999</v>
      </c>
      <c r="D153">
        <v>4784.2</v>
      </c>
      <c r="E153">
        <v>-157.66456865489701</v>
      </c>
    </row>
    <row r="154" spans="1:5" x14ac:dyDescent="0.25">
      <c r="A154" t="s">
        <v>125</v>
      </c>
      <c r="B154" s="6">
        <v>38082</v>
      </c>
      <c r="C154">
        <v>8.75</v>
      </c>
      <c r="D154">
        <v>777.4</v>
      </c>
      <c r="E154">
        <v>-112.929008215614</v>
      </c>
    </row>
    <row r="155" spans="1:5" x14ac:dyDescent="0.25">
      <c r="A155" t="s">
        <v>72</v>
      </c>
      <c r="B155" s="6">
        <v>41491</v>
      </c>
      <c r="C155">
        <v>4.5</v>
      </c>
      <c r="D155">
        <v>307.8</v>
      </c>
      <c r="E155">
        <v>-137.00227561468299</v>
      </c>
    </row>
    <row r="156" spans="1:5" x14ac:dyDescent="0.25">
      <c r="A156" t="s">
        <v>82</v>
      </c>
      <c r="B156" s="6">
        <v>41766</v>
      </c>
      <c r="C156">
        <v>17.91</v>
      </c>
      <c r="D156">
        <v>1170.7</v>
      </c>
      <c r="E156">
        <v>-171.525005524346</v>
      </c>
    </row>
    <row r="157" spans="1:5" x14ac:dyDescent="0.25">
      <c r="A157" t="s">
        <v>174</v>
      </c>
      <c r="B157" s="6">
        <v>40665</v>
      </c>
      <c r="C157">
        <v>23.45</v>
      </c>
      <c r="D157">
        <v>792</v>
      </c>
      <c r="E157">
        <v>-150.48931537054099</v>
      </c>
    </row>
    <row r="158" spans="1:5" x14ac:dyDescent="0.25">
      <c r="A158" t="s">
        <v>64</v>
      </c>
      <c r="B158" s="6">
        <v>40739</v>
      </c>
      <c r="C158">
        <v>22.48</v>
      </c>
      <c r="D158">
        <v>82.1</v>
      </c>
      <c r="E158">
        <v>-172.28395439504999</v>
      </c>
    </row>
    <row r="159" spans="1:5" x14ac:dyDescent="0.25">
      <c r="A159" t="s">
        <v>36</v>
      </c>
      <c r="B159" s="6">
        <v>37284</v>
      </c>
      <c r="C159">
        <v>389.05099999999999</v>
      </c>
      <c r="D159">
        <v>61561.7</v>
      </c>
      <c r="E159">
        <v>-198.58398854289101</v>
      </c>
    </row>
    <row r="160" spans="1:5" x14ac:dyDescent="0.25">
      <c r="A160" t="s">
        <v>211</v>
      </c>
      <c r="B160" s="6">
        <v>41730</v>
      </c>
      <c r="C160">
        <v>39.5</v>
      </c>
      <c r="D160">
        <v>1046.7</v>
      </c>
      <c r="E160">
        <v>-167.884276896269</v>
      </c>
    </row>
    <row r="161" spans="1:5" x14ac:dyDescent="0.25">
      <c r="A161" t="s">
        <v>106</v>
      </c>
      <c r="B161" s="6">
        <v>36916</v>
      </c>
      <c r="C161">
        <v>93.75</v>
      </c>
      <c r="D161">
        <v>1214.9000000000001</v>
      </c>
      <c r="E161">
        <v>-231.01851851851799</v>
      </c>
    </row>
    <row r="162" spans="1:5" x14ac:dyDescent="0.25">
      <c r="A162" t="s">
        <v>175</v>
      </c>
      <c r="B162" s="6">
        <v>41565</v>
      </c>
      <c r="C162">
        <v>249.8</v>
      </c>
      <c r="D162">
        <v>1339.4276</v>
      </c>
      <c r="E162">
        <v>-148.86683013893301</v>
      </c>
    </row>
    <row r="163" spans="1:5" x14ac:dyDescent="0.25">
      <c r="A163" t="s">
        <v>57</v>
      </c>
      <c r="B163" s="6">
        <v>39211</v>
      </c>
      <c r="C163">
        <v>83.9</v>
      </c>
      <c r="D163">
        <v>5925.2</v>
      </c>
      <c r="E163">
        <v>-142.40852782439899</v>
      </c>
    </row>
    <row r="164" spans="1:5" x14ac:dyDescent="0.25">
      <c r="A164" t="s">
        <v>71</v>
      </c>
      <c r="B164" s="6">
        <v>42059</v>
      </c>
      <c r="C164">
        <v>14.98</v>
      </c>
      <c r="D164">
        <v>749.37149999999997</v>
      </c>
      <c r="E164">
        <v>-120.599441006202</v>
      </c>
    </row>
    <row r="165" spans="1:5" x14ac:dyDescent="0.25">
      <c r="A165" t="s">
        <v>39</v>
      </c>
      <c r="B165" s="6">
        <v>40472</v>
      </c>
      <c r="C165">
        <v>22.85</v>
      </c>
      <c r="D165">
        <v>2865.1</v>
      </c>
      <c r="E165">
        <v>-69.668567710158598</v>
      </c>
    </row>
    <row r="166" spans="1:5" x14ac:dyDescent="0.25">
      <c r="A166" t="s">
        <v>215</v>
      </c>
      <c r="B166" s="6">
        <v>37032</v>
      </c>
      <c r="C166">
        <v>23.66</v>
      </c>
      <c r="D166">
        <v>0</v>
      </c>
      <c r="E166">
        <v>-231.01851851851799</v>
      </c>
    </row>
    <row r="167" spans="1:5" x14ac:dyDescent="0.25">
      <c r="A167" t="s">
        <v>105</v>
      </c>
      <c r="B167" s="6">
        <v>39442</v>
      </c>
      <c r="C167">
        <v>18.11</v>
      </c>
      <c r="D167">
        <v>1011.5</v>
      </c>
      <c r="E167">
        <v>-154.527105708829</v>
      </c>
    </row>
    <row r="168" spans="1:5" x14ac:dyDescent="0.25">
      <c r="A168" t="s">
        <v>33</v>
      </c>
      <c r="B168" s="6">
        <v>39671</v>
      </c>
      <c r="C168">
        <v>34.75</v>
      </c>
      <c r="D168">
        <v>668</v>
      </c>
      <c r="E168">
        <v>-98.803209448946106</v>
      </c>
    </row>
    <row r="169" spans="1:5" x14ac:dyDescent="0.25">
      <c r="A169" t="s">
        <v>110</v>
      </c>
      <c r="B169" s="6">
        <v>40589</v>
      </c>
      <c r="C169">
        <v>173.9</v>
      </c>
      <c r="D169">
        <v>1653.4585999999999</v>
      </c>
      <c r="E169">
        <v>16.4073551668546</v>
      </c>
    </row>
    <row r="170" spans="1:5" x14ac:dyDescent="0.25">
      <c r="A170" t="s">
        <v>143</v>
      </c>
      <c r="B170" s="6">
        <v>40967</v>
      </c>
      <c r="C170">
        <v>8.82</v>
      </c>
      <c r="D170">
        <v>0</v>
      </c>
      <c r="E170">
        <v>-167.19530757426199</v>
      </c>
    </row>
    <row r="171" spans="1:5" x14ac:dyDescent="0.25">
      <c r="A171" t="s">
        <v>199</v>
      </c>
      <c r="B171" s="6">
        <v>41639</v>
      </c>
      <c r="C171">
        <v>12</v>
      </c>
      <c r="D171">
        <v>1047</v>
      </c>
      <c r="E171">
        <v>-201.05239335727401</v>
      </c>
    </row>
    <row r="172" spans="1:5" x14ac:dyDescent="0.25">
      <c r="A172" t="s">
        <v>43</v>
      </c>
      <c r="B172" s="6">
        <v>40743</v>
      </c>
      <c r="C172">
        <v>42.81</v>
      </c>
      <c r="D172">
        <v>1816.1</v>
      </c>
      <c r="E172">
        <v>-148.022523989847</v>
      </c>
    </row>
    <row r="173" spans="1:5" x14ac:dyDescent="0.25">
      <c r="A173" t="s">
        <v>193</v>
      </c>
      <c r="B173" s="6">
        <v>39175</v>
      </c>
      <c r="C173">
        <v>30.5</v>
      </c>
      <c r="D173">
        <v>339.3</v>
      </c>
      <c r="E173">
        <v>-171.03207793658299</v>
      </c>
    </row>
    <row r="174" spans="1:5" x14ac:dyDescent="0.25">
      <c r="A174" t="s">
        <v>86</v>
      </c>
      <c r="B174" s="6">
        <v>41759</v>
      </c>
      <c r="C174">
        <v>2782.7734690000002</v>
      </c>
      <c r="D174">
        <v>2406.8208</v>
      </c>
      <c r="E174">
        <v>-137.37694902250999</v>
      </c>
    </row>
    <row r="175" spans="1:5" x14ac:dyDescent="0.25">
      <c r="A175" t="s">
        <v>103</v>
      </c>
      <c r="B175" s="6">
        <v>42192</v>
      </c>
      <c r="C175">
        <v>9.76</v>
      </c>
      <c r="D175">
        <v>1046.1568</v>
      </c>
      <c r="E175">
        <v>-194.304138586634</v>
      </c>
    </row>
    <row r="176" spans="1:5" x14ac:dyDescent="0.25">
      <c r="A176" t="s">
        <v>214</v>
      </c>
      <c r="B176" s="6">
        <v>41603</v>
      </c>
      <c r="C176">
        <v>49.633699999999997</v>
      </c>
      <c r="D176">
        <v>5613.8110999999999</v>
      </c>
      <c r="E176">
        <v>-109.591981132773</v>
      </c>
    </row>
    <row r="177" spans="1:5" x14ac:dyDescent="0.25">
      <c r="A177" t="s">
        <v>41</v>
      </c>
      <c r="B177" s="6">
        <v>38082</v>
      </c>
      <c r="C177">
        <v>25.87</v>
      </c>
      <c r="D177">
        <v>1822.4</v>
      </c>
      <c r="E177">
        <v>-179.35287052151901</v>
      </c>
    </row>
    <row r="178" spans="1:5" x14ac:dyDescent="0.25">
      <c r="A178" t="s">
        <v>104</v>
      </c>
      <c r="B178" s="6">
        <v>38749</v>
      </c>
      <c r="C178">
        <v>11.8</v>
      </c>
      <c r="D178">
        <v>1098.7</v>
      </c>
      <c r="E178">
        <v>-155.90376640694501</v>
      </c>
    </row>
    <row r="179" spans="1:5" x14ac:dyDescent="0.25">
      <c r="A179" t="s">
        <v>7</v>
      </c>
      <c r="B179" s="6">
        <v>39356</v>
      </c>
      <c r="C179">
        <v>9.1</v>
      </c>
      <c r="D179">
        <v>702.6</v>
      </c>
      <c r="E179">
        <v>-217.916666666666</v>
      </c>
    </row>
    <row r="180" spans="1:5" x14ac:dyDescent="0.25">
      <c r="A180" t="s">
        <v>93</v>
      </c>
      <c r="B180" s="6">
        <v>37869</v>
      </c>
      <c r="C180">
        <v>4.96</v>
      </c>
      <c r="D180">
        <v>518.6</v>
      </c>
      <c r="E180">
        <v>-138.727267465561</v>
      </c>
    </row>
    <row r="181" spans="1:5" x14ac:dyDescent="0.25">
      <c r="A181" t="s">
        <v>81</v>
      </c>
      <c r="B181" s="6">
        <v>38426</v>
      </c>
      <c r="C181">
        <v>45</v>
      </c>
      <c r="D181">
        <v>2235.6999999999998</v>
      </c>
      <c r="E181">
        <v>-147.71940496245</v>
      </c>
    </row>
    <row r="182" spans="1:5" x14ac:dyDescent="0.25">
      <c r="A182" t="s">
        <v>163</v>
      </c>
      <c r="B182" s="6">
        <v>36472</v>
      </c>
      <c r="C182">
        <v>14.75</v>
      </c>
      <c r="D182">
        <v>1944.1</v>
      </c>
      <c r="E182">
        <v>-141.39048590650199</v>
      </c>
    </row>
    <row r="183" spans="1:5" x14ac:dyDescent="0.25">
      <c r="A183" t="s">
        <v>9</v>
      </c>
      <c r="B183" s="6">
        <v>38863</v>
      </c>
      <c r="C183">
        <v>18.38</v>
      </c>
      <c r="D183">
        <v>2355.3000000000002</v>
      </c>
      <c r="E183">
        <v>-166.265516639796</v>
      </c>
    </row>
    <row r="184" spans="1:5" x14ac:dyDescent="0.25">
      <c r="A184" t="s">
        <v>58</v>
      </c>
      <c r="B184" s="6">
        <v>40534</v>
      </c>
      <c r="C184">
        <v>18.45</v>
      </c>
      <c r="D184">
        <v>106.8</v>
      </c>
      <c r="E184">
        <v>-99.074147114581393</v>
      </c>
    </row>
    <row r="185" spans="1:5" x14ac:dyDescent="0.25">
      <c r="A185" t="s">
        <v>136</v>
      </c>
      <c r="B185" s="6">
        <v>38827</v>
      </c>
      <c r="C185">
        <v>14.96</v>
      </c>
      <c r="D185">
        <v>3800.5</v>
      </c>
      <c r="E185">
        <v>-153.11769474747999</v>
      </c>
    </row>
    <row r="186" spans="1:5" x14ac:dyDescent="0.25">
      <c r="A186" t="s">
        <v>84</v>
      </c>
      <c r="B186" s="6">
        <v>41823</v>
      </c>
      <c r="C186">
        <v>26.87</v>
      </c>
      <c r="D186">
        <v>1294.5999999999999</v>
      </c>
      <c r="E186">
        <v>-231.01851851851799</v>
      </c>
    </row>
    <row r="187" spans="1:5" x14ac:dyDescent="0.25">
      <c r="A187" t="s">
        <v>186</v>
      </c>
      <c r="B187" s="6">
        <v>42178</v>
      </c>
      <c r="C187">
        <v>32.130000000000003</v>
      </c>
      <c r="D187">
        <v>8820.2000000000007</v>
      </c>
      <c r="E187">
        <v>-124.839268653576</v>
      </c>
    </row>
    <row r="188" spans="1:5" x14ac:dyDescent="0.25">
      <c r="A188" t="s">
        <v>85</v>
      </c>
      <c r="B188" s="6">
        <v>40459</v>
      </c>
      <c r="C188">
        <v>22.93</v>
      </c>
      <c r="D188">
        <v>1550.2</v>
      </c>
      <c r="E188">
        <v>-174.68505810620499</v>
      </c>
    </row>
    <row r="189" spans="1:5" x14ac:dyDescent="0.25">
      <c r="A189" t="s">
        <v>134</v>
      </c>
      <c r="B189" s="6">
        <v>41422</v>
      </c>
      <c r="C189">
        <v>0.76490000000000002</v>
      </c>
      <c r="D189">
        <v>11.755100000000001</v>
      </c>
      <c r="E189">
        <v>-141.00586284803799</v>
      </c>
    </row>
    <row r="190" spans="1:5" x14ac:dyDescent="0.25">
      <c r="A190" t="s">
        <v>75</v>
      </c>
      <c r="B190" s="6">
        <v>39675</v>
      </c>
      <c r="C190">
        <v>163.4</v>
      </c>
      <c r="D190">
        <v>1090.5</v>
      </c>
      <c r="E190">
        <v>-85.145056406667194</v>
      </c>
    </row>
    <row r="191" spans="1:5" x14ac:dyDescent="0.25">
      <c r="A191" t="s">
        <v>167</v>
      </c>
      <c r="B191" s="6">
        <v>38586</v>
      </c>
      <c r="C191">
        <v>8.92</v>
      </c>
      <c r="D191">
        <v>628.6789</v>
      </c>
      <c r="E191">
        <v>-117.237340684412</v>
      </c>
    </row>
    <row r="192" spans="1:5" x14ac:dyDescent="0.25">
      <c r="A192" t="s">
        <v>141</v>
      </c>
      <c r="B192" s="6">
        <v>39237</v>
      </c>
      <c r="C192">
        <v>281.10000000000002</v>
      </c>
      <c r="D192">
        <v>3396.6</v>
      </c>
      <c r="E192">
        <v>-155.449271106163</v>
      </c>
    </row>
    <row r="193" spans="1:5" x14ac:dyDescent="0.25">
      <c r="A193" t="s">
        <v>6</v>
      </c>
      <c r="B193" s="6">
        <v>37950</v>
      </c>
      <c r="C193">
        <v>8.57</v>
      </c>
      <c r="D193">
        <v>360</v>
      </c>
      <c r="E193">
        <v>-148.25251939044699</v>
      </c>
    </row>
    <row r="194" spans="1:5" x14ac:dyDescent="0.25">
      <c r="A194" t="s">
        <v>165</v>
      </c>
      <c r="B194" s="6">
        <v>38602</v>
      </c>
      <c r="C194">
        <v>29.58</v>
      </c>
      <c r="D194">
        <v>1659.2</v>
      </c>
      <c r="E194">
        <v>-121.511709577581</v>
      </c>
    </row>
    <row r="195" spans="1:5" x14ac:dyDescent="0.25">
      <c r="A195" t="s">
        <v>69</v>
      </c>
      <c r="B195" s="6">
        <v>41813</v>
      </c>
      <c r="C195">
        <v>12.2</v>
      </c>
      <c r="D195">
        <v>1050.8518999999999</v>
      </c>
      <c r="E195">
        <v>-135.370922205602</v>
      </c>
    </row>
    <row r="196" spans="1:5" x14ac:dyDescent="0.25">
      <c r="A196" t="s">
        <v>23</v>
      </c>
      <c r="B196" s="6">
        <v>39447</v>
      </c>
      <c r="C196">
        <v>6.56</v>
      </c>
      <c r="D196">
        <v>391.3</v>
      </c>
      <c r="E196">
        <v>-118.115456613351</v>
      </c>
    </row>
    <row r="197" spans="1:5" x14ac:dyDescent="0.25">
      <c r="A197" t="s">
        <v>213</v>
      </c>
      <c r="B197" s="6">
        <v>38287</v>
      </c>
      <c r="C197">
        <v>39</v>
      </c>
      <c r="D197">
        <v>29.2</v>
      </c>
      <c r="E197">
        <v>-122.287993558284</v>
      </c>
    </row>
    <row r="198" spans="1:5" x14ac:dyDescent="0.25">
      <c r="A198" t="s">
        <v>212</v>
      </c>
      <c r="B198" s="6">
        <v>39246</v>
      </c>
      <c r="C198">
        <v>13.99</v>
      </c>
      <c r="D198">
        <v>1959.5</v>
      </c>
      <c r="E198">
        <v>-213.333333333333</v>
      </c>
    </row>
    <row r="199" spans="1:5" x14ac:dyDescent="0.25">
      <c r="A199" t="s">
        <v>158</v>
      </c>
      <c r="B199" s="6">
        <v>37490</v>
      </c>
      <c r="C199">
        <v>9</v>
      </c>
      <c r="D199">
        <v>592.5</v>
      </c>
      <c r="E199">
        <v>-117.044740940149</v>
      </c>
    </row>
    <row r="200" spans="1:5" x14ac:dyDescent="0.25">
      <c r="A200" t="s">
        <v>145</v>
      </c>
      <c r="B200" s="6">
        <v>36924</v>
      </c>
      <c r="C200">
        <v>41.6</v>
      </c>
      <c r="D200">
        <v>2167.4</v>
      </c>
      <c r="E200">
        <v>-113.37643805073699</v>
      </c>
    </row>
    <row r="201" spans="1:5" x14ac:dyDescent="0.25">
      <c r="A201" t="s">
        <v>153</v>
      </c>
      <c r="B201" s="6">
        <v>39136</v>
      </c>
      <c r="C201">
        <v>20.14</v>
      </c>
      <c r="D201">
        <v>1905.1</v>
      </c>
      <c r="E201">
        <v>-154.49284936833101</v>
      </c>
    </row>
    <row r="202" spans="1:5" x14ac:dyDescent="0.25">
      <c r="A202" t="s">
        <v>151</v>
      </c>
      <c r="B202" s="6">
        <v>41717</v>
      </c>
      <c r="C202">
        <v>57.4</v>
      </c>
      <c r="D202">
        <v>302</v>
      </c>
      <c r="E202">
        <v>-175.79059972181599</v>
      </c>
    </row>
    <row r="203" spans="1:5" x14ac:dyDescent="0.25">
      <c r="A203" t="s">
        <v>192</v>
      </c>
      <c r="B203" s="6">
        <v>41751</v>
      </c>
      <c r="C203">
        <v>30.6</v>
      </c>
      <c r="D203">
        <v>4681.5</v>
      </c>
      <c r="E203">
        <v>-149.78697090459099</v>
      </c>
    </row>
    <row r="204" spans="1:5" x14ac:dyDescent="0.25">
      <c r="A204" t="s">
        <v>100</v>
      </c>
      <c r="B204" s="6">
        <v>39899</v>
      </c>
      <c r="C204">
        <v>2.2999999999999998</v>
      </c>
      <c r="D204">
        <v>282.3</v>
      </c>
      <c r="E204">
        <v>-148.220712068013</v>
      </c>
    </row>
    <row r="205" spans="1:5" x14ac:dyDescent="0.25">
      <c r="A205" t="s">
        <v>37</v>
      </c>
      <c r="B205" s="6">
        <v>38882</v>
      </c>
      <c r="C205">
        <v>30</v>
      </c>
      <c r="D205" t="s">
        <v>446</v>
      </c>
      <c r="E205">
        <v>-185.43470752092099</v>
      </c>
    </row>
    <row r="206" spans="1:5" x14ac:dyDescent="0.25">
      <c r="A206" t="s">
        <v>83</v>
      </c>
      <c r="B206" s="6">
        <v>39197</v>
      </c>
      <c r="C206">
        <v>10.08</v>
      </c>
      <c r="D206">
        <v>1300.5</v>
      </c>
      <c r="E206">
        <v>-125.254652708404</v>
      </c>
    </row>
    <row r="207" spans="1:5" x14ac:dyDescent="0.25">
      <c r="A207" t="s">
        <v>142</v>
      </c>
      <c r="B207" s="6">
        <v>41324</v>
      </c>
      <c r="C207">
        <v>49.61</v>
      </c>
      <c r="D207">
        <v>1820.0817999999999</v>
      </c>
      <c r="E207">
        <v>-120.361464056835</v>
      </c>
    </row>
    <row r="208" spans="1:5" x14ac:dyDescent="0.25">
      <c r="A208" t="s">
        <v>118</v>
      </c>
      <c r="B208" s="6">
        <v>39237</v>
      </c>
      <c r="C208">
        <v>44.41</v>
      </c>
      <c r="D208">
        <v>39454.199999999997</v>
      </c>
      <c r="E208">
        <v>-123.806363238782</v>
      </c>
    </row>
    <row r="209" spans="1:5" x14ac:dyDescent="0.25">
      <c r="A209" t="s">
        <v>77</v>
      </c>
      <c r="B209" s="6">
        <v>38408</v>
      </c>
      <c r="C209">
        <v>35.630000000000003</v>
      </c>
      <c r="D209">
        <v>1589.2</v>
      </c>
      <c r="E209">
        <v>-131.97628640928801</v>
      </c>
    </row>
    <row r="210" spans="1:5" x14ac:dyDescent="0.25">
      <c r="A210" t="s">
        <v>5</v>
      </c>
      <c r="B210" s="6">
        <v>39237</v>
      </c>
      <c r="C210">
        <v>32.14</v>
      </c>
      <c r="D210">
        <v>1732.4</v>
      </c>
      <c r="E210">
        <v>-213.333333333333</v>
      </c>
    </row>
    <row r="211" spans="1:5" x14ac:dyDescent="0.25">
      <c r="A211" t="s">
        <v>172</v>
      </c>
      <c r="B211" s="6">
        <v>41838</v>
      </c>
      <c r="C211">
        <v>6.66</v>
      </c>
      <c r="D211">
        <v>490.4</v>
      </c>
      <c r="E211">
        <v>-128.004255594038</v>
      </c>
    </row>
    <row r="212" spans="1:5" x14ac:dyDescent="0.25">
      <c r="A212" t="s">
        <v>195</v>
      </c>
      <c r="B212" s="6">
        <v>37448</v>
      </c>
      <c r="C212">
        <v>24.6</v>
      </c>
      <c r="D212">
        <v>15</v>
      </c>
      <c r="E212">
        <v>-180.55847948273501</v>
      </c>
    </row>
    <row r="213" spans="1:5" x14ac:dyDescent="0.25">
      <c r="A213" t="s">
        <v>90</v>
      </c>
      <c r="B213" s="6">
        <v>40590</v>
      </c>
      <c r="C213">
        <v>12.42</v>
      </c>
      <c r="D213">
        <v>961.3</v>
      </c>
      <c r="E213">
        <v>-138.22704230275801</v>
      </c>
    </row>
    <row r="214" spans="1:5" x14ac:dyDescent="0.25">
      <c r="A214" t="s">
        <v>135</v>
      </c>
      <c r="B214" s="6">
        <v>38065</v>
      </c>
      <c r="C214">
        <v>18.5</v>
      </c>
      <c r="D214">
        <v>367.2</v>
      </c>
      <c r="E214">
        <v>-157.79754322935699</v>
      </c>
    </row>
    <row r="215" spans="1:5" x14ac:dyDescent="0.25">
      <c r="A215" t="s">
        <v>16</v>
      </c>
      <c r="B215" s="6">
        <v>41843</v>
      </c>
      <c r="C215">
        <v>20.7</v>
      </c>
      <c r="D215">
        <v>1049.7</v>
      </c>
      <c r="E215">
        <v>-144.05418136109401</v>
      </c>
    </row>
    <row r="216" spans="1:5" x14ac:dyDescent="0.25">
      <c r="A216" t="s">
        <v>70</v>
      </c>
      <c r="B216" s="6">
        <v>41591</v>
      </c>
      <c r="C216">
        <v>9.16</v>
      </c>
      <c r="D216">
        <v>1542.2</v>
      </c>
      <c r="E216">
        <v>-93.3758877907635</v>
      </c>
    </row>
  </sheetData>
  <sortState xmlns:xlrd2="http://schemas.microsoft.com/office/spreadsheetml/2017/richdata2" ref="A2:E381953">
    <sortCondition ref="A2:A381953"/>
    <sortCondition descending="1" ref="C2:C381953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FBE09-D3AC-4D5C-90C1-6F5D5DDB9A9C}">
  <sheetPr codeName="Sheet7"/>
  <dimension ref="A3:N15"/>
  <sheetViews>
    <sheetView workbookViewId="0">
      <selection activeCell="F5" sqref="F5"/>
    </sheetView>
  </sheetViews>
  <sheetFormatPr defaultColWidth="13.28515625" defaultRowHeight="15" x14ac:dyDescent="0.25"/>
  <cols>
    <col min="1" max="16384" width="13.28515625" style="1"/>
  </cols>
  <sheetData>
    <row r="3" spans="1:14" x14ac:dyDescent="0.25">
      <c r="A3" s="1">
        <v>-250</v>
      </c>
      <c r="B3" s="1">
        <v>150.01</v>
      </c>
      <c r="D3" s="1" t="s">
        <v>464</v>
      </c>
      <c r="E3" s="1">
        <f>COUNTIFS('largest 200'!N$2:N$201,"&gt;="&amp;$A3,'largest 200'!N$2:N$201,"&lt;="&amp;$B3)</f>
        <v>200</v>
      </c>
      <c r="F3" s="1">
        <f>COUNTIFS('largest 200'!O$2:O$201,"&gt;="&amp;$A3,'largest 200'!O$2:O$201,"&lt;="&amp;$B3)</f>
        <v>200</v>
      </c>
      <c r="G3" s="1">
        <f>COUNTIFS('largest 200'!P$2:P$201,"&gt;="&amp;$A3,'largest 200'!P$2:P$201,"&lt;="&amp;$B3)</f>
        <v>200</v>
      </c>
      <c r="H3" s="1">
        <f>COUNTIFS('largest 200'!Q$2:Q$201,"&gt;="&amp;$A3,'largest 200'!Q$2:Q$201,"&lt;="&amp;$B3)</f>
        <v>200</v>
      </c>
      <c r="I3" s="1">
        <f>COUNTIFS('largest 200'!R$2:R$201,"&gt;="&amp;$A3,'largest 200'!R$2:R$201,"&lt;="&amp;$B3)</f>
        <v>199</v>
      </c>
      <c r="J3" s="1">
        <f>COUNTIFS('largest 200'!S$2:S$201,"&gt;="&amp;$A3,'largest 200'!S$2:S$201,"&lt;="&amp;$B3)</f>
        <v>196</v>
      </c>
      <c r="K3" s="1">
        <f>COUNTIFS('largest 200'!T$2:T$201,"&gt;="&amp;$A3,'largest 200'!T$2:T$201,"&lt;="&amp;$B3)</f>
        <v>190</v>
      </c>
      <c r="L3" s="1">
        <f>COUNTIFS('largest 200'!U$2:U$201,"&gt;="&amp;$A3,'largest 200'!U$2:U$201,"&lt;="&amp;$B3)</f>
        <v>187</v>
      </c>
      <c r="M3" s="1">
        <f>COUNTIFS('largest 200'!V$2:V$201,"&gt;="&amp;$A3,'largest 200'!V$2:V$201,"&lt;="&amp;$B3)</f>
        <v>183</v>
      </c>
      <c r="N3" s="1">
        <f>COUNTIFS('largest 200'!W$2:W$201,"&gt;="&amp;$A3,'largest 200'!W$2:W$201,"&lt;="&amp;$B3)</f>
        <v>182</v>
      </c>
    </row>
    <row r="4" spans="1:14" s="10" customFormat="1" ht="30" x14ac:dyDescent="0.25">
      <c r="A4" s="10" t="s">
        <v>461</v>
      </c>
      <c r="B4" s="10" t="s">
        <v>462</v>
      </c>
      <c r="C4" s="10" t="s">
        <v>463</v>
      </c>
      <c r="D4" s="10" t="s">
        <v>465</v>
      </c>
      <c r="E4" s="10" t="s">
        <v>468</v>
      </c>
      <c r="F4" s="10" t="s">
        <v>469</v>
      </c>
      <c r="G4" s="10" t="s">
        <v>470</v>
      </c>
      <c r="H4" s="10" t="s">
        <v>471</v>
      </c>
      <c r="I4" s="10" t="s">
        <v>472</v>
      </c>
      <c r="J4" s="10" t="s">
        <v>473</v>
      </c>
      <c r="K4" s="10" t="s">
        <v>474</v>
      </c>
      <c r="L4" s="10" t="s">
        <v>475</v>
      </c>
      <c r="M4" s="10" t="s">
        <v>476</v>
      </c>
      <c r="N4" s="10" t="s">
        <v>477</v>
      </c>
    </row>
    <row r="5" spans="1:14" x14ac:dyDescent="0.25">
      <c r="A5" s="1">
        <v>0</v>
      </c>
      <c r="B5" s="1">
        <v>150.01</v>
      </c>
      <c r="D5" s="1" t="s">
        <v>466</v>
      </c>
      <c r="E5" s="1">
        <f>COUNTIFS('largest 200'!N$2:N$201,"&gt;="&amp;$A5,'largest 200'!N$2:N$201,"&lt;="&amp;$B5)</f>
        <v>1</v>
      </c>
      <c r="F5" s="1">
        <f>COUNTIFS('largest 200'!O$2:O$201,"&gt;="&amp;$A5,'largest 200'!O$2:O$201,"&lt;="&amp;$B5)</f>
        <v>1</v>
      </c>
      <c r="G5" s="1">
        <f>COUNTIFS('largest 200'!P$2:P$201,"&gt;="&amp;$A5,'largest 200'!P$2:P$201,"&lt;="&amp;$B5)</f>
        <v>1</v>
      </c>
      <c r="H5" s="1">
        <f>COUNTIFS('largest 200'!Q$2:Q$201,"&gt;="&amp;$A5,'largest 200'!Q$2:Q$201,"&lt;="&amp;$B5)</f>
        <v>1</v>
      </c>
      <c r="I5" s="1">
        <f>COUNTIFS('largest 200'!R$2:R$201,"&gt;="&amp;$A5,'largest 200'!R$2:R$201,"&lt;="&amp;$B5)</f>
        <v>1</v>
      </c>
      <c r="J5" s="1">
        <f>COUNTIFS('largest 200'!S$2:S$201,"&gt;="&amp;$A5,'largest 200'!S$2:S$201,"&lt;="&amp;$B5)</f>
        <v>0</v>
      </c>
      <c r="K5" s="1">
        <f>COUNTIFS('largest 200'!T$2:T$201,"&gt;="&amp;$A5,'largest 200'!T$2:T$201,"&lt;="&amp;$B5)</f>
        <v>1</v>
      </c>
      <c r="L5" s="1">
        <f>COUNTIFS('largest 200'!U$2:U$201,"&gt;="&amp;$A5,'largest 200'!U$2:U$201,"&lt;="&amp;$B5)</f>
        <v>1</v>
      </c>
      <c r="M5" s="1">
        <f>COUNTIFS('largest 200'!V$2:V$201,"&gt;="&amp;$A5,'largest 200'!V$2:V$201,"&lt;="&amp;$B5)</f>
        <v>2</v>
      </c>
      <c r="N5" s="1">
        <f>COUNTIFS('largest 200'!W$2:W$201,"&gt;="&amp;$A5,'largest 200'!W$2:W$201,"&lt;="&amp;$B5)</f>
        <v>0</v>
      </c>
    </row>
    <row r="6" spans="1:14" x14ac:dyDescent="0.25">
      <c r="A6" s="1">
        <v>-100</v>
      </c>
      <c r="B6" s="1">
        <v>0</v>
      </c>
      <c r="D6" s="1" t="s">
        <v>479</v>
      </c>
      <c r="E6" s="1">
        <f>COUNTIFS('largest 200'!N$2:N$201,"&gt;="&amp;$A6,'largest 200'!N$2:N$201,"&lt;="&amp;$B6)</f>
        <v>17</v>
      </c>
      <c r="F6" s="1">
        <f>COUNTIFS('largest 200'!O$2:O$201,"&gt;="&amp;$A6,'largest 200'!O$2:O$201,"&lt;="&amp;$B6)</f>
        <v>16</v>
      </c>
      <c r="G6" s="1">
        <f>COUNTIFS('largest 200'!P$2:P$201,"&gt;="&amp;$A6,'largest 200'!P$2:P$201,"&lt;="&amp;$B6)</f>
        <v>14</v>
      </c>
      <c r="H6" s="1">
        <f>COUNTIFS('largest 200'!Q$2:Q$201,"&gt;="&amp;$A6,'largest 200'!Q$2:Q$201,"&lt;="&amp;$B6)</f>
        <v>19</v>
      </c>
      <c r="I6" s="1">
        <f>COUNTIFS('largest 200'!R$2:R$201,"&gt;="&amp;$A6,'largest 200'!R$2:R$201,"&lt;="&amp;$B6)</f>
        <v>15</v>
      </c>
      <c r="J6" s="1">
        <f>COUNTIFS('largest 200'!S$2:S$201,"&gt;="&amp;$A6,'largest 200'!S$2:S$201,"&lt;="&amp;$B6)</f>
        <v>17</v>
      </c>
      <c r="K6" s="1">
        <f>COUNTIFS('largest 200'!T$2:T$201,"&gt;="&amp;$A6,'largest 200'!T$2:T$201,"&lt;="&amp;$B6)</f>
        <v>22</v>
      </c>
      <c r="L6" s="1">
        <f>COUNTIFS('largest 200'!U$2:U$201,"&gt;="&amp;$A6,'largest 200'!U$2:U$201,"&lt;="&amp;$B6)</f>
        <v>23</v>
      </c>
      <c r="M6" s="1">
        <f>COUNTIFS('largest 200'!V$2:V$201,"&gt;="&amp;$A6,'largest 200'!V$2:V$201,"&lt;="&amp;$B6)</f>
        <v>16</v>
      </c>
      <c r="N6" s="1">
        <f>COUNTIFS('largest 200'!W$2:W$201,"&gt;="&amp;$A6,'largest 200'!W$2:W$201,"&lt;="&amp;$B6)</f>
        <v>20</v>
      </c>
    </row>
    <row r="7" spans="1:14" x14ac:dyDescent="0.25">
      <c r="A7" s="1">
        <v>-178</v>
      </c>
      <c r="B7" s="1">
        <v>-100</v>
      </c>
      <c r="D7" s="1" t="s">
        <v>478</v>
      </c>
      <c r="E7" s="1">
        <f>COUNTIFS('largest 200'!N$2:N$201,"&gt;="&amp;$A7,'largest 200'!N$2:N$201,"&lt;="&amp;$B7)</f>
        <v>134</v>
      </c>
      <c r="F7" s="1">
        <f>COUNTIFS('largest 200'!O$2:O$201,"&gt;="&amp;$A7,'largest 200'!O$2:O$201,"&lt;="&amp;$B7)</f>
        <v>146</v>
      </c>
      <c r="G7" s="1">
        <f>COUNTIFS('largest 200'!P$2:P$201,"&gt;="&amp;$A7,'largest 200'!P$2:P$201,"&lt;="&amp;$B7)</f>
        <v>150</v>
      </c>
      <c r="H7" s="1">
        <f>COUNTIFS('largest 200'!Q$2:Q$201,"&gt;="&amp;$A7,'largest 200'!Q$2:Q$201,"&lt;="&amp;$B7)</f>
        <v>152</v>
      </c>
      <c r="I7" s="1">
        <f>COUNTIFS('largest 200'!R$2:R$201,"&gt;="&amp;$A7,'largest 200'!R$2:R$201,"&lt;="&amp;$B7)</f>
        <v>156</v>
      </c>
      <c r="J7" s="1">
        <f>COUNTIFS('largest 200'!S$2:S$201,"&gt;="&amp;$A7,'largest 200'!S$2:S$201,"&lt;="&amp;$B7)</f>
        <v>150</v>
      </c>
      <c r="K7" s="1">
        <f>COUNTIFS('largest 200'!T$2:T$201,"&gt;="&amp;$A7,'largest 200'!T$2:T$201,"&lt;="&amp;$B7)</f>
        <v>142</v>
      </c>
      <c r="L7" s="1">
        <f>COUNTIFS('largest 200'!U$2:U$201,"&gt;="&amp;$A7,'largest 200'!U$2:U$201,"&lt;="&amp;$B7)</f>
        <v>143</v>
      </c>
      <c r="M7" s="1">
        <f>COUNTIFS('largest 200'!V$2:V$201,"&gt;="&amp;$A7,'largest 200'!V$2:V$201,"&lt;="&amp;$B7)</f>
        <v>144</v>
      </c>
      <c r="N7" s="1">
        <f>COUNTIFS('largest 200'!W$2:W$201,"&gt;="&amp;$A7,'largest 200'!W$2:W$201,"&lt;="&amp;$B7)</f>
        <v>141</v>
      </c>
    </row>
    <row r="8" spans="1:14" x14ac:dyDescent="0.25">
      <c r="A8" s="1">
        <v>-250</v>
      </c>
      <c r="B8" s="1">
        <v>-178</v>
      </c>
      <c r="D8" s="1" t="s">
        <v>467</v>
      </c>
      <c r="E8" s="1">
        <f>COUNTIFS('largest 200'!N$2:N$201,"&gt;="&amp;$A8,'largest 200'!N$2:N$201,"&lt;="&amp;$B8)</f>
        <v>48</v>
      </c>
      <c r="F8" s="1">
        <f>COUNTIFS('largest 200'!O$2:O$201,"&gt;="&amp;$A8,'largest 200'!O$2:O$201,"&lt;="&amp;$B8)</f>
        <v>37</v>
      </c>
      <c r="G8" s="1">
        <f>COUNTIFS('largest 200'!P$2:P$201,"&gt;="&amp;$A8,'largest 200'!P$2:P$201,"&lt;="&amp;$B8)</f>
        <v>35</v>
      </c>
      <c r="H8" s="1">
        <f>COUNTIFS('largest 200'!Q$2:Q$201,"&gt;="&amp;$A8,'largest 200'!Q$2:Q$201,"&lt;="&amp;$B8)</f>
        <v>28</v>
      </c>
      <c r="I8" s="1">
        <f>COUNTIFS('largest 200'!R$2:R$201,"&gt;="&amp;$A8,'largest 200'!R$2:R$201,"&lt;="&amp;$B8)</f>
        <v>27</v>
      </c>
      <c r="J8" s="1">
        <f>COUNTIFS('largest 200'!S$2:S$201,"&gt;="&amp;$A8,'largest 200'!S$2:S$201,"&lt;="&amp;$B8)</f>
        <v>29</v>
      </c>
      <c r="K8" s="1">
        <f>COUNTIFS('largest 200'!T$2:T$201,"&gt;="&amp;$A8,'largest 200'!T$2:T$201,"&lt;="&amp;$B8)</f>
        <v>25</v>
      </c>
      <c r="L8" s="1">
        <f>COUNTIFS('largest 200'!U$2:U$201,"&gt;="&amp;$A8,'largest 200'!U$2:U$201,"&lt;="&amp;$B8)</f>
        <v>20</v>
      </c>
      <c r="M8" s="1">
        <f>COUNTIFS('largest 200'!V$2:V$201,"&gt;="&amp;$A8,'largest 200'!V$2:V$201,"&lt;="&amp;$B8)</f>
        <v>21</v>
      </c>
      <c r="N8" s="1">
        <f>COUNTIFS('largest 200'!W$2:W$201,"&gt;="&amp;$A8,'largest 200'!W$2:W$201,"&lt;="&amp;$B8)</f>
        <v>21</v>
      </c>
    </row>
    <row r="11" spans="1:14" ht="30" x14ac:dyDescent="0.25">
      <c r="E11" s="10" t="s">
        <v>468</v>
      </c>
      <c r="F11" s="10" t="s">
        <v>469</v>
      </c>
      <c r="G11" s="10" t="s">
        <v>470</v>
      </c>
      <c r="H11" s="10" t="s">
        <v>471</v>
      </c>
      <c r="I11" s="10" t="s">
        <v>472</v>
      </c>
      <c r="J11" s="10" t="s">
        <v>473</v>
      </c>
      <c r="K11" s="10" t="s">
        <v>474</v>
      </c>
      <c r="L11" s="10" t="s">
        <v>475</v>
      </c>
      <c r="M11" s="10" t="s">
        <v>476</v>
      </c>
      <c r="N11" s="10" t="s">
        <v>477</v>
      </c>
    </row>
    <row r="12" spans="1:14" x14ac:dyDescent="0.25">
      <c r="D12" s="1" t="s">
        <v>466</v>
      </c>
      <c r="E12" s="11">
        <f>E5/E$3</f>
        <v>5.0000000000000001E-3</v>
      </c>
      <c r="F12" s="11">
        <f t="shared" ref="F12:N12" si="0">F5/F$3</f>
        <v>5.0000000000000001E-3</v>
      </c>
      <c r="G12" s="11">
        <f t="shared" si="0"/>
        <v>5.0000000000000001E-3</v>
      </c>
      <c r="H12" s="11">
        <f t="shared" si="0"/>
        <v>5.0000000000000001E-3</v>
      </c>
      <c r="I12" s="11">
        <f t="shared" si="0"/>
        <v>5.0251256281407036E-3</v>
      </c>
      <c r="J12" s="11">
        <f t="shared" si="0"/>
        <v>0</v>
      </c>
      <c r="K12" s="11">
        <f t="shared" si="0"/>
        <v>5.263157894736842E-3</v>
      </c>
      <c r="L12" s="11">
        <f t="shared" si="0"/>
        <v>5.3475935828877002E-3</v>
      </c>
      <c r="M12" s="11">
        <f t="shared" si="0"/>
        <v>1.092896174863388E-2</v>
      </c>
      <c r="N12" s="11">
        <f t="shared" si="0"/>
        <v>0</v>
      </c>
    </row>
    <row r="13" spans="1:14" x14ac:dyDescent="0.25">
      <c r="D13" s="1" t="s">
        <v>479</v>
      </c>
      <c r="E13" s="11">
        <f t="shared" ref="E13:N13" si="1">E6/E$3</f>
        <v>8.5000000000000006E-2</v>
      </c>
      <c r="F13" s="11">
        <f t="shared" si="1"/>
        <v>0.08</v>
      </c>
      <c r="G13" s="11">
        <f t="shared" si="1"/>
        <v>7.0000000000000007E-2</v>
      </c>
      <c r="H13" s="11">
        <f t="shared" si="1"/>
        <v>9.5000000000000001E-2</v>
      </c>
      <c r="I13" s="11">
        <f t="shared" si="1"/>
        <v>7.5376884422110546E-2</v>
      </c>
      <c r="J13" s="11">
        <f t="shared" si="1"/>
        <v>8.673469387755102E-2</v>
      </c>
      <c r="K13" s="11">
        <f t="shared" si="1"/>
        <v>0.11578947368421053</v>
      </c>
      <c r="L13" s="11">
        <f t="shared" si="1"/>
        <v>0.12299465240641712</v>
      </c>
      <c r="M13" s="11">
        <f t="shared" si="1"/>
        <v>8.7431693989071038E-2</v>
      </c>
      <c r="N13" s="11">
        <f t="shared" si="1"/>
        <v>0.10989010989010989</v>
      </c>
    </row>
    <row r="14" spans="1:14" x14ac:dyDescent="0.25">
      <c r="D14" s="1" t="s">
        <v>478</v>
      </c>
      <c r="E14" s="11">
        <f t="shared" ref="E14:N14" si="2">E7/E$3</f>
        <v>0.67</v>
      </c>
      <c r="F14" s="11">
        <f t="shared" si="2"/>
        <v>0.73</v>
      </c>
      <c r="G14" s="11">
        <f t="shared" si="2"/>
        <v>0.75</v>
      </c>
      <c r="H14" s="11">
        <f t="shared" si="2"/>
        <v>0.76</v>
      </c>
      <c r="I14" s="11">
        <f t="shared" si="2"/>
        <v>0.7839195979899497</v>
      </c>
      <c r="J14" s="11">
        <f t="shared" si="2"/>
        <v>0.76530612244897955</v>
      </c>
      <c r="K14" s="11">
        <f t="shared" si="2"/>
        <v>0.74736842105263157</v>
      </c>
      <c r="L14" s="11">
        <f t="shared" si="2"/>
        <v>0.76470588235294112</v>
      </c>
      <c r="M14" s="11">
        <f t="shared" si="2"/>
        <v>0.78688524590163933</v>
      </c>
      <c r="N14" s="11">
        <f t="shared" si="2"/>
        <v>0.77472527472527475</v>
      </c>
    </row>
    <row r="15" spans="1:14" x14ac:dyDescent="0.25">
      <c r="D15" s="1" t="s">
        <v>467</v>
      </c>
      <c r="E15" s="11">
        <f t="shared" ref="E15:N15" si="3">E8/E$3</f>
        <v>0.24</v>
      </c>
      <c r="F15" s="11">
        <f t="shared" si="3"/>
        <v>0.185</v>
      </c>
      <c r="G15" s="11">
        <f t="shared" si="3"/>
        <v>0.17499999999999999</v>
      </c>
      <c r="H15" s="11">
        <f t="shared" si="3"/>
        <v>0.14000000000000001</v>
      </c>
      <c r="I15" s="11">
        <f t="shared" si="3"/>
        <v>0.135678391959799</v>
      </c>
      <c r="J15" s="11">
        <f t="shared" si="3"/>
        <v>0.14795918367346939</v>
      </c>
      <c r="K15" s="11">
        <f t="shared" si="3"/>
        <v>0.13157894736842105</v>
      </c>
      <c r="L15" s="11">
        <f t="shared" si="3"/>
        <v>0.10695187165775401</v>
      </c>
      <c r="M15" s="11">
        <f t="shared" si="3"/>
        <v>0.11475409836065574</v>
      </c>
      <c r="N15" s="11">
        <f t="shared" si="3"/>
        <v>0.11538461538461539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90B1E-0335-4705-8621-942DDD01DC92}">
  <sheetPr codeName="Sheet3"/>
  <dimension ref="A1:W216"/>
  <sheetViews>
    <sheetView workbookViewId="0">
      <pane xSplit="3" ySplit="1" topLeftCell="D184" activePane="bottomRight" state="frozen"/>
      <selection pane="topRight" activeCell="D1" sqref="D1"/>
      <selection pane="bottomLeft" activeCell="A2" sqref="A2"/>
      <selection pane="bottomRight" activeCell="A216" sqref="A216"/>
    </sheetView>
  </sheetViews>
  <sheetFormatPr defaultColWidth="13.28515625" defaultRowHeight="15" x14ac:dyDescent="0.25"/>
  <cols>
    <col min="2" max="2" width="30.7109375" style="5" customWidth="1"/>
    <col min="14" max="16" width="13.28515625" style="1"/>
  </cols>
  <sheetData>
    <row r="1" spans="1:23" ht="30" x14ac:dyDescent="0.25">
      <c r="A1" s="2" t="s">
        <v>0</v>
      </c>
      <c r="B1" s="4" t="s">
        <v>217</v>
      </c>
      <c r="C1" s="2" t="s">
        <v>1</v>
      </c>
      <c r="D1" s="2" t="s">
        <v>218</v>
      </c>
      <c r="E1" s="2" t="s">
        <v>219</v>
      </c>
      <c r="F1" s="2" t="s">
        <v>220</v>
      </c>
      <c r="G1" s="2" t="s">
        <v>221</v>
      </c>
      <c r="H1" s="2" t="s">
        <v>222</v>
      </c>
      <c r="I1" s="2" t="s">
        <v>223</v>
      </c>
      <c r="J1" s="2" t="s">
        <v>439</v>
      </c>
      <c r="K1" s="2" t="s">
        <v>440</v>
      </c>
      <c r="L1" s="2" t="s">
        <v>441</v>
      </c>
      <c r="M1" s="2" t="s">
        <v>442</v>
      </c>
      <c r="N1" s="2" t="s">
        <v>443</v>
      </c>
      <c r="O1" s="2" t="s">
        <v>444</v>
      </c>
      <c r="P1" s="2" t="s">
        <v>445</v>
      </c>
    </row>
    <row r="2" spans="1:23" x14ac:dyDescent="0.25">
      <c r="A2" s="1" t="s">
        <v>91</v>
      </c>
      <c r="B2" s="5" t="s">
        <v>313</v>
      </c>
      <c r="C2" s="3">
        <v>41271</v>
      </c>
      <c r="D2" s="3">
        <f t="shared" ref="D2:D65" si="0">DATE(YEAR($C2),MONTH($C2)-6,DAY($C2))</f>
        <v>41088</v>
      </c>
      <c r="E2" s="3">
        <f t="shared" ref="E2:E65" si="1">DATE(YEAR($C2)-1,MONTH($C2),DAY($C2))</f>
        <v>40905</v>
      </c>
      <c r="F2" s="3">
        <f t="shared" ref="F2:F65" si="2">DATE(YEAR($C2)-1,MONTH($C2)-6,DAY($C2))</f>
        <v>40722</v>
      </c>
      <c r="G2" s="3">
        <f t="shared" ref="G2:G65" si="3">DATE(YEAR($C2)-2,MONTH($C2),DAY($C2))</f>
        <v>40540</v>
      </c>
      <c r="H2" s="3">
        <f t="shared" ref="H2:H65" si="4">DATE(YEAR($C2)-2,MONTH($C2)-6,DAY($C2))</f>
        <v>40357</v>
      </c>
      <c r="I2" s="3">
        <f t="shared" ref="I2:I65" si="5">DATE(YEAR($C2)-3,MONTH($C2),DAY($C2))</f>
        <v>40175</v>
      </c>
      <c r="J2" s="3">
        <f t="shared" ref="J2:J65" si="6">DATE(YEAR($C2)-3,MONTH($C2)-6,DAY($C2))</f>
        <v>39992</v>
      </c>
      <c r="K2" s="3">
        <f t="shared" ref="K2:K65" si="7">DATE(YEAR($C2)-4,MONTH($C2),DAY($C2))</f>
        <v>39810</v>
      </c>
      <c r="L2" s="3">
        <f t="shared" ref="L2:L65" si="8">DATE(YEAR($C2)-4,MONTH($C2)-6,DAY($C2))</f>
        <v>39627</v>
      </c>
      <c r="M2" s="3">
        <f t="shared" ref="M2:M65" si="9">DATE(YEAR($C2)-5,MONTH($C2),DAY($C2))</f>
        <v>39444</v>
      </c>
      <c r="N2" s="3">
        <v>39482</v>
      </c>
      <c r="O2" s="7">
        <v>14</v>
      </c>
      <c r="P2" s="8">
        <v>185</v>
      </c>
      <c r="R2" t="str">
        <f>"(A.Symbol = '"&amp;$A2&amp;"' and A.Date &gt;= '"&amp;YEAR($M2)&amp;"-"&amp;MONTH($M2)&amp;"-"&amp;DAY($M2)&amp;"' and A.Date &lt;= '"&amp;YEAR($C2)&amp;"-"&amp;MONTH($C2)&amp;"-"&amp;DAY($C2)&amp;"') or "</f>
        <v xml:space="preserve">(A.Symbol = 'KIDEQ' and A.Date &gt;= '2007-12-28' and A.Date &lt;= '2012-12-28') or </v>
      </c>
      <c r="W2" t="str">
        <f>"'"&amp;$A2&amp;"',"</f>
        <v>'KIDEQ',</v>
      </c>
    </row>
    <row r="3" spans="1:23" x14ac:dyDescent="0.25">
      <c r="A3" s="1" t="s">
        <v>66</v>
      </c>
      <c r="B3" s="5" t="s">
        <v>288</v>
      </c>
      <c r="C3" s="3">
        <v>41463</v>
      </c>
      <c r="D3" s="3">
        <f t="shared" si="0"/>
        <v>41282</v>
      </c>
      <c r="E3" s="3">
        <f t="shared" si="1"/>
        <v>41098</v>
      </c>
      <c r="F3" s="3">
        <f t="shared" si="2"/>
        <v>40916</v>
      </c>
      <c r="G3" s="3">
        <f t="shared" si="3"/>
        <v>40732</v>
      </c>
      <c r="H3" s="3">
        <f t="shared" si="4"/>
        <v>40551</v>
      </c>
      <c r="I3" s="3">
        <f t="shared" si="5"/>
        <v>40367</v>
      </c>
      <c r="J3" s="3">
        <f t="shared" si="6"/>
        <v>40186</v>
      </c>
      <c r="K3" s="3">
        <f t="shared" si="7"/>
        <v>40002</v>
      </c>
      <c r="L3" s="3">
        <f t="shared" si="8"/>
        <v>39821</v>
      </c>
      <c r="M3" s="3">
        <f t="shared" si="9"/>
        <v>39637</v>
      </c>
      <c r="N3" s="3">
        <v>40088</v>
      </c>
      <c r="O3" s="7">
        <v>25.77</v>
      </c>
      <c r="P3" s="8">
        <v>2495</v>
      </c>
      <c r="R3" t="str">
        <f t="shared" ref="R3:R66" si="10">"(A.Symbol = '"&amp;$A3&amp;"' and A.Date &gt;= '"&amp;YEAR($M3)&amp;"-"&amp;MONTH($M3)&amp;"-"&amp;DAY($M3)&amp;"' and A.Date &lt;= '"&amp;YEAR($C3)&amp;"-"&amp;MONTH($C3)&amp;"-"&amp;DAY($C3)&amp;"') or "</f>
        <v xml:space="preserve">(A.Symbol = 'AONEQ' and A.Date &gt;= '2008-7-8' and A.Date &lt;= '2013-7-8') or </v>
      </c>
      <c r="W3" t="str">
        <f t="shared" ref="W3:W66" si="11">"'"&amp;$A3&amp;"',"</f>
        <v>'AONEQ',</v>
      </c>
    </row>
    <row r="4" spans="1:23" x14ac:dyDescent="0.25">
      <c r="A4" s="1" t="s">
        <v>182</v>
      </c>
      <c r="B4" s="5" t="s">
        <v>404</v>
      </c>
      <c r="C4" s="3">
        <v>38783</v>
      </c>
      <c r="D4" s="3">
        <f t="shared" si="0"/>
        <v>38602</v>
      </c>
      <c r="E4" s="3">
        <f t="shared" si="1"/>
        <v>38418</v>
      </c>
      <c r="F4" s="3">
        <f t="shared" si="2"/>
        <v>38237</v>
      </c>
      <c r="G4" s="3">
        <f t="shared" si="3"/>
        <v>38053</v>
      </c>
      <c r="H4" s="3">
        <f t="shared" si="4"/>
        <v>37871</v>
      </c>
      <c r="I4" s="3">
        <f t="shared" si="5"/>
        <v>37687</v>
      </c>
      <c r="J4" s="3">
        <f t="shared" si="6"/>
        <v>37506</v>
      </c>
      <c r="K4" s="3">
        <f t="shared" si="7"/>
        <v>37322</v>
      </c>
      <c r="L4" s="3">
        <f t="shared" si="8"/>
        <v>37141</v>
      </c>
      <c r="M4" s="3">
        <f t="shared" si="9"/>
        <v>36957</v>
      </c>
      <c r="N4" s="3">
        <v>38006</v>
      </c>
      <c r="O4" s="7">
        <v>31.5</v>
      </c>
      <c r="P4" s="8">
        <v>877.4</v>
      </c>
      <c r="R4" t="str">
        <f t="shared" si="10"/>
        <v xml:space="preserve">(A.Symbol = 'AAII' and A.Date &gt;= '2001-3-7' and A.Date &lt;= '2006-3-7') or </v>
      </c>
      <c r="W4" t="str">
        <f t="shared" si="11"/>
        <v>'AAII',</v>
      </c>
    </row>
    <row r="5" spans="1:23" x14ac:dyDescent="0.25">
      <c r="A5" s="1" t="s">
        <v>161</v>
      </c>
      <c r="B5" s="5" t="s">
        <v>383</v>
      </c>
      <c r="C5" s="3">
        <v>40521</v>
      </c>
      <c r="D5" s="3">
        <f t="shared" si="0"/>
        <v>40338</v>
      </c>
      <c r="E5" s="3">
        <f t="shared" si="1"/>
        <v>40156</v>
      </c>
      <c r="F5" s="3">
        <f t="shared" si="2"/>
        <v>39973</v>
      </c>
      <c r="G5" s="3">
        <f t="shared" si="3"/>
        <v>39791</v>
      </c>
      <c r="H5" s="3">
        <f t="shared" si="4"/>
        <v>39608</v>
      </c>
      <c r="I5" s="3">
        <f t="shared" si="5"/>
        <v>39425</v>
      </c>
      <c r="J5" s="3">
        <f t="shared" si="6"/>
        <v>39242</v>
      </c>
      <c r="K5" s="3">
        <f t="shared" si="7"/>
        <v>39060</v>
      </c>
      <c r="L5" s="3">
        <f t="shared" si="8"/>
        <v>38877</v>
      </c>
      <c r="M5" s="3">
        <f t="shared" si="9"/>
        <v>38695</v>
      </c>
      <c r="N5" s="3">
        <v>38727</v>
      </c>
      <c r="O5" s="7">
        <v>60.962000000000003</v>
      </c>
      <c r="P5" s="8">
        <v>3409.2</v>
      </c>
      <c r="R5" t="str">
        <f t="shared" si="10"/>
        <v xml:space="preserve">(A.Symbol = 'ABWTQ' and A.Date &gt;= '2005-12-9' and A.Date &lt;= '2010-12-9') or </v>
      </c>
      <c r="W5" t="str">
        <f t="shared" si="11"/>
        <v>'ABWTQ',</v>
      </c>
    </row>
    <row r="6" spans="1:23" x14ac:dyDescent="0.25">
      <c r="A6" s="1" t="s">
        <v>80</v>
      </c>
      <c r="B6" s="5" t="s">
        <v>302</v>
      </c>
      <c r="C6" s="3">
        <v>39126</v>
      </c>
      <c r="D6" s="3">
        <f t="shared" si="0"/>
        <v>38942</v>
      </c>
      <c r="E6" s="3">
        <f t="shared" si="1"/>
        <v>38761</v>
      </c>
      <c r="F6" s="3">
        <f t="shared" si="2"/>
        <v>38577</v>
      </c>
      <c r="G6" s="3">
        <f t="shared" si="3"/>
        <v>38396</v>
      </c>
      <c r="H6" s="3">
        <f t="shared" si="4"/>
        <v>38212</v>
      </c>
      <c r="I6" s="3">
        <f t="shared" si="5"/>
        <v>38030</v>
      </c>
      <c r="J6" s="3">
        <f t="shared" si="6"/>
        <v>37846</v>
      </c>
      <c r="K6" s="3">
        <f t="shared" si="7"/>
        <v>37665</v>
      </c>
      <c r="L6" s="3">
        <f t="shared" si="8"/>
        <v>37481</v>
      </c>
      <c r="M6" s="3">
        <f t="shared" si="9"/>
        <v>37300</v>
      </c>
      <c r="N6" s="3">
        <v>37323</v>
      </c>
      <c r="O6" s="7">
        <v>25.06</v>
      </c>
      <c r="P6" s="8">
        <v>4338.7</v>
      </c>
      <c r="R6" t="str">
        <f t="shared" si="10"/>
        <v xml:space="preserve">(A.Symbol = 'ADELQ' and A.Date &gt;= '2002-2-13' and A.Date &lt;= '2007-2-13') or </v>
      </c>
      <c r="W6" t="str">
        <f t="shared" si="11"/>
        <v>'ADELQ',</v>
      </c>
    </row>
    <row r="7" spans="1:23" x14ac:dyDescent="0.25">
      <c r="A7" s="1" t="s">
        <v>128</v>
      </c>
      <c r="B7" s="5" t="s">
        <v>350</v>
      </c>
      <c r="C7" s="3">
        <v>40399</v>
      </c>
      <c r="D7" s="3">
        <f t="shared" si="0"/>
        <v>40218</v>
      </c>
      <c r="E7" s="3">
        <f t="shared" si="1"/>
        <v>40034</v>
      </c>
      <c r="F7" s="3">
        <f t="shared" si="2"/>
        <v>39853</v>
      </c>
      <c r="G7" s="3">
        <f t="shared" si="3"/>
        <v>39669</v>
      </c>
      <c r="H7" s="3">
        <f t="shared" si="4"/>
        <v>39487</v>
      </c>
      <c r="I7" s="3">
        <f t="shared" si="5"/>
        <v>39303</v>
      </c>
      <c r="J7" s="3">
        <f t="shared" si="6"/>
        <v>39122</v>
      </c>
      <c r="K7" s="3">
        <f t="shared" si="7"/>
        <v>38938</v>
      </c>
      <c r="L7" s="3">
        <f t="shared" si="8"/>
        <v>38757</v>
      </c>
      <c r="M7" s="3">
        <f t="shared" si="9"/>
        <v>38573</v>
      </c>
      <c r="N7" s="3">
        <v>39252</v>
      </c>
      <c r="O7" s="7">
        <v>31.15</v>
      </c>
      <c r="P7" s="8">
        <v>1356.8</v>
      </c>
      <c r="R7" t="str">
        <f t="shared" si="10"/>
        <v xml:space="preserve">(A.Symbol = 'ADVNQ' and A.Date &gt;= '2005-8-9' and A.Date &lt;= '2010-8-9') or </v>
      </c>
      <c r="W7" t="str">
        <f t="shared" si="11"/>
        <v>'ADVNQ',</v>
      </c>
    </row>
    <row r="8" spans="1:23" x14ac:dyDescent="0.25">
      <c r="A8" s="1" t="s">
        <v>15</v>
      </c>
      <c r="B8" s="5" t="s">
        <v>237</v>
      </c>
      <c r="C8" s="3">
        <v>42298</v>
      </c>
      <c r="D8" s="3">
        <f t="shared" si="0"/>
        <v>42115</v>
      </c>
      <c r="E8" s="3">
        <f t="shared" si="1"/>
        <v>41933</v>
      </c>
      <c r="F8" s="3">
        <f t="shared" si="2"/>
        <v>41750</v>
      </c>
      <c r="G8" s="3">
        <f t="shared" si="3"/>
        <v>41568</v>
      </c>
      <c r="H8" s="3">
        <f t="shared" si="4"/>
        <v>41385</v>
      </c>
      <c r="I8" s="3">
        <f t="shared" si="5"/>
        <v>41203</v>
      </c>
      <c r="J8" s="3">
        <f t="shared" si="6"/>
        <v>41020</v>
      </c>
      <c r="K8" s="3">
        <f t="shared" si="7"/>
        <v>40837</v>
      </c>
      <c r="L8" s="3">
        <f t="shared" si="8"/>
        <v>40654</v>
      </c>
      <c r="M8" s="3">
        <f t="shared" si="9"/>
        <v>40472</v>
      </c>
      <c r="N8" s="3">
        <v>40806</v>
      </c>
      <c r="O8" s="7">
        <v>45.11</v>
      </c>
      <c r="P8" s="8">
        <v>4024.5</v>
      </c>
      <c r="R8" t="str">
        <f t="shared" si="10"/>
        <v xml:space="preserve">(A.Symbol = 'ANV' and A.Date &gt;= '2010-10-21' and A.Date &lt;= '2015-10-21') or </v>
      </c>
      <c r="W8" t="str">
        <f t="shared" si="11"/>
        <v>'ANV',</v>
      </c>
    </row>
    <row r="9" spans="1:23" x14ac:dyDescent="0.25">
      <c r="A9" s="1" t="s">
        <v>79</v>
      </c>
      <c r="B9" s="5" t="s">
        <v>301</v>
      </c>
      <c r="C9" s="3">
        <v>42577</v>
      </c>
      <c r="D9" s="3">
        <f t="shared" si="0"/>
        <v>42395</v>
      </c>
      <c r="E9" s="3">
        <f t="shared" si="1"/>
        <v>42211</v>
      </c>
      <c r="F9" s="3">
        <f t="shared" si="2"/>
        <v>42030</v>
      </c>
      <c r="G9" s="3">
        <f t="shared" si="3"/>
        <v>41846</v>
      </c>
      <c r="H9" s="3">
        <f t="shared" si="4"/>
        <v>41665</v>
      </c>
      <c r="I9" s="3">
        <f t="shared" si="5"/>
        <v>41481</v>
      </c>
      <c r="J9" s="3">
        <f t="shared" si="6"/>
        <v>41300</v>
      </c>
      <c r="K9" s="3">
        <f t="shared" si="7"/>
        <v>41116</v>
      </c>
      <c r="L9" s="3">
        <f t="shared" si="8"/>
        <v>40934</v>
      </c>
      <c r="M9" s="3">
        <f t="shared" si="9"/>
        <v>40750</v>
      </c>
      <c r="N9" s="3">
        <v>40750</v>
      </c>
      <c r="O9" s="7">
        <v>45.27</v>
      </c>
      <c r="P9" s="8">
        <v>5471.7</v>
      </c>
      <c r="R9" t="str">
        <f t="shared" si="10"/>
        <v xml:space="preserve">(A.Symbol = 'ANRZ' and A.Date &gt;= '2011-7-26' and A.Date &lt;= '2016-7-26') or </v>
      </c>
      <c r="W9" t="str">
        <f t="shared" si="11"/>
        <v>'ANRZ',</v>
      </c>
    </row>
    <row r="10" spans="1:23" x14ac:dyDescent="0.25">
      <c r="A10" s="1" t="s">
        <v>156</v>
      </c>
      <c r="B10" s="5" t="s">
        <v>378</v>
      </c>
      <c r="C10" s="3">
        <v>41394</v>
      </c>
      <c r="D10" s="3">
        <f t="shared" si="0"/>
        <v>41212</v>
      </c>
      <c r="E10" s="3">
        <f t="shared" si="1"/>
        <v>41029</v>
      </c>
      <c r="F10" s="3">
        <f t="shared" si="2"/>
        <v>40846</v>
      </c>
      <c r="G10" s="3">
        <f t="shared" si="3"/>
        <v>40663</v>
      </c>
      <c r="H10" s="3">
        <f t="shared" si="4"/>
        <v>40481</v>
      </c>
      <c r="I10" s="3">
        <f t="shared" si="5"/>
        <v>40298</v>
      </c>
      <c r="J10" s="3">
        <f t="shared" si="6"/>
        <v>40116</v>
      </c>
      <c r="K10" s="3">
        <f t="shared" si="7"/>
        <v>39933</v>
      </c>
      <c r="L10" s="3">
        <f t="shared" si="8"/>
        <v>39751</v>
      </c>
      <c r="M10" s="3">
        <f t="shared" si="9"/>
        <v>39568</v>
      </c>
      <c r="N10" s="3">
        <v>39699</v>
      </c>
      <c r="O10" s="7">
        <v>8.82</v>
      </c>
      <c r="P10" s="8">
        <v>2531</v>
      </c>
      <c r="R10" t="str">
        <f t="shared" si="10"/>
        <v xml:space="preserve">(A.Symbol = 'ABK' and A.Date &gt;= '2008-4-30' and A.Date &lt;= '2013-4-30') or </v>
      </c>
      <c r="W10" t="str">
        <f t="shared" si="11"/>
        <v>'ABK',</v>
      </c>
    </row>
    <row r="11" spans="1:23" x14ac:dyDescent="0.25">
      <c r="A11" s="1" t="s">
        <v>189</v>
      </c>
      <c r="B11" s="5" t="s">
        <v>411</v>
      </c>
      <c r="C11" s="3">
        <v>40400</v>
      </c>
      <c r="D11" s="3">
        <f t="shared" si="0"/>
        <v>40219</v>
      </c>
      <c r="E11" s="3">
        <f t="shared" si="1"/>
        <v>40035</v>
      </c>
      <c r="F11" s="3">
        <f t="shared" si="2"/>
        <v>39854</v>
      </c>
      <c r="G11" s="3">
        <f t="shared" si="3"/>
        <v>39670</v>
      </c>
      <c r="H11" s="3">
        <f t="shared" si="4"/>
        <v>39488</v>
      </c>
      <c r="I11" s="3">
        <f t="shared" si="5"/>
        <v>39304</v>
      </c>
      <c r="J11" s="3">
        <f t="shared" si="6"/>
        <v>39123</v>
      </c>
      <c r="K11" s="3">
        <f t="shared" si="7"/>
        <v>38939</v>
      </c>
      <c r="L11" s="3">
        <f t="shared" si="8"/>
        <v>38758</v>
      </c>
      <c r="M11" s="3">
        <f t="shared" si="9"/>
        <v>38574</v>
      </c>
      <c r="N11" s="3">
        <v>39120</v>
      </c>
      <c r="O11" s="7">
        <v>34.49</v>
      </c>
      <c r="P11" s="8">
        <v>825.8</v>
      </c>
      <c r="R11" t="str">
        <f t="shared" si="10"/>
        <v xml:space="preserve">(A.Symbol = 'AMFIQ' and A.Date &gt;= '2005-8-10' and A.Date &lt;= '2010-8-10') or </v>
      </c>
      <c r="W11" t="str">
        <f t="shared" si="11"/>
        <v>'AMFIQ',</v>
      </c>
    </row>
    <row r="12" spans="1:23" x14ac:dyDescent="0.25">
      <c r="A12" s="1" t="s">
        <v>170</v>
      </c>
      <c r="B12" s="5" t="s">
        <v>392</v>
      </c>
      <c r="C12" s="3">
        <v>41242</v>
      </c>
      <c r="D12" s="3">
        <f t="shared" si="0"/>
        <v>41058</v>
      </c>
      <c r="E12" s="3">
        <f t="shared" si="1"/>
        <v>40876</v>
      </c>
      <c r="F12" s="3">
        <f t="shared" si="2"/>
        <v>40692</v>
      </c>
      <c r="G12" s="3">
        <f t="shared" si="3"/>
        <v>40511</v>
      </c>
      <c r="H12" s="3">
        <f t="shared" si="4"/>
        <v>40327</v>
      </c>
      <c r="I12" s="3">
        <f t="shared" si="5"/>
        <v>40146</v>
      </c>
      <c r="J12" s="3">
        <f t="shared" si="6"/>
        <v>39962</v>
      </c>
      <c r="K12" s="3">
        <f t="shared" si="7"/>
        <v>39781</v>
      </c>
      <c r="L12" s="3">
        <f t="shared" si="8"/>
        <v>39597</v>
      </c>
      <c r="M12" s="3">
        <f t="shared" si="9"/>
        <v>39415</v>
      </c>
      <c r="N12" s="3">
        <v>39510</v>
      </c>
      <c r="O12" s="7">
        <v>0.11</v>
      </c>
      <c r="P12" s="8">
        <v>6</v>
      </c>
      <c r="R12" t="str">
        <f t="shared" si="10"/>
        <v xml:space="preserve">(A.Symbol = 'AHMIQ' and A.Date &gt;= '2007-11-29' and A.Date &lt;= '2012-11-29') or </v>
      </c>
      <c r="W12" t="str">
        <f t="shared" si="11"/>
        <v>'AHMIQ',</v>
      </c>
    </row>
    <row r="13" spans="1:23" x14ac:dyDescent="0.25">
      <c r="A13" s="1" t="s">
        <v>126</v>
      </c>
      <c r="B13" s="5" t="s">
        <v>348</v>
      </c>
      <c r="C13" s="3">
        <v>42332</v>
      </c>
      <c r="D13" s="3">
        <f t="shared" si="0"/>
        <v>42148</v>
      </c>
      <c r="E13" s="3">
        <f t="shared" si="1"/>
        <v>41967</v>
      </c>
      <c r="F13" s="3">
        <f t="shared" si="2"/>
        <v>41783</v>
      </c>
      <c r="G13" s="3">
        <f t="shared" si="3"/>
        <v>41602</v>
      </c>
      <c r="H13" s="3">
        <f t="shared" si="4"/>
        <v>41418</v>
      </c>
      <c r="I13" s="3">
        <f t="shared" si="5"/>
        <v>41237</v>
      </c>
      <c r="J13" s="3">
        <f t="shared" si="6"/>
        <v>41053</v>
      </c>
      <c r="K13" s="3">
        <f t="shared" si="7"/>
        <v>40871</v>
      </c>
      <c r="L13" s="3">
        <f t="shared" si="8"/>
        <v>40687</v>
      </c>
      <c r="M13" s="3">
        <f t="shared" si="9"/>
        <v>40506</v>
      </c>
      <c r="N13" s="3">
        <v>40568</v>
      </c>
      <c r="O13" s="7">
        <v>54</v>
      </c>
      <c r="P13" s="8">
        <v>151.56180000000001</v>
      </c>
      <c r="R13" t="str">
        <f t="shared" si="10"/>
        <v xml:space="preserve">(A.Symbol = 'AMPLQ' and A.Date &gt;= '2010-11-24' and A.Date &lt;= '2015-11-24') or </v>
      </c>
      <c r="W13" t="str">
        <f t="shared" si="11"/>
        <v>'AMPLQ',</v>
      </c>
    </row>
    <row r="14" spans="1:23" x14ac:dyDescent="0.25">
      <c r="A14" s="1" t="s">
        <v>129</v>
      </c>
      <c r="B14" s="5" t="s">
        <v>351</v>
      </c>
      <c r="C14" s="3">
        <v>40681</v>
      </c>
      <c r="D14" s="3">
        <f t="shared" si="0"/>
        <v>40500</v>
      </c>
      <c r="E14" s="3">
        <f t="shared" si="1"/>
        <v>40316</v>
      </c>
      <c r="F14" s="3">
        <f t="shared" si="2"/>
        <v>40135</v>
      </c>
      <c r="G14" s="3">
        <f t="shared" si="3"/>
        <v>39951</v>
      </c>
      <c r="H14" s="3">
        <f t="shared" si="4"/>
        <v>39770</v>
      </c>
      <c r="I14" s="3">
        <f t="shared" si="5"/>
        <v>39586</v>
      </c>
      <c r="J14" s="3">
        <f t="shared" si="6"/>
        <v>39404</v>
      </c>
      <c r="K14" s="3">
        <f t="shared" si="7"/>
        <v>39220</v>
      </c>
      <c r="L14" s="3">
        <f t="shared" si="8"/>
        <v>39039</v>
      </c>
      <c r="M14" s="3">
        <f t="shared" si="9"/>
        <v>38855</v>
      </c>
      <c r="N14" s="3">
        <v>38863</v>
      </c>
      <c r="O14" s="7">
        <v>14.23</v>
      </c>
      <c r="P14" s="8">
        <v>1199.5</v>
      </c>
      <c r="R14" t="str">
        <f t="shared" si="10"/>
        <v xml:space="preserve">(A.Symbol = 'ANPIQ' and A.Date &gt;= '2006-5-18' and A.Date &lt;= '2011-5-18') or </v>
      </c>
      <c r="W14" t="str">
        <f t="shared" si="11"/>
        <v>'ANPIQ',</v>
      </c>
    </row>
    <row r="15" spans="1:23" x14ac:dyDescent="0.25">
      <c r="A15" s="1" t="s">
        <v>78</v>
      </c>
      <c r="B15" s="5" t="s">
        <v>300</v>
      </c>
      <c r="C15" s="3">
        <v>42646</v>
      </c>
      <c r="D15" s="3">
        <f t="shared" si="0"/>
        <v>42463</v>
      </c>
      <c r="E15" s="3">
        <f t="shared" si="1"/>
        <v>42280</v>
      </c>
      <c r="F15" s="3">
        <f t="shared" si="2"/>
        <v>42097</v>
      </c>
      <c r="G15" s="3">
        <f t="shared" si="3"/>
        <v>41915</v>
      </c>
      <c r="H15" s="3">
        <f t="shared" si="4"/>
        <v>41732</v>
      </c>
      <c r="I15" s="3">
        <f t="shared" si="5"/>
        <v>41550</v>
      </c>
      <c r="J15" s="3">
        <f t="shared" si="6"/>
        <v>41367</v>
      </c>
      <c r="K15" s="3">
        <f t="shared" si="7"/>
        <v>41185</v>
      </c>
      <c r="L15" s="3">
        <f t="shared" si="8"/>
        <v>41002</v>
      </c>
      <c r="M15" s="3">
        <f t="shared" si="9"/>
        <v>40819</v>
      </c>
      <c r="N15" s="3">
        <v>40844</v>
      </c>
      <c r="O15" s="7">
        <v>202.2</v>
      </c>
      <c r="P15" s="8">
        <v>4308.5</v>
      </c>
      <c r="R15" t="str">
        <f t="shared" si="10"/>
        <v xml:space="preserve">(A.Symbol = 'ACIIQ' and A.Date &gt;= '2011-10-3' and A.Date &lt;= '2016-10-3') or </v>
      </c>
      <c r="W15" t="str">
        <f t="shared" si="11"/>
        <v>'ACIIQ',</v>
      </c>
    </row>
    <row r="16" spans="1:23" x14ac:dyDescent="0.25">
      <c r="A16" s="1" t="s">
        <v>144</v>
      </c>
      <c r="B16" s="5" t="s">
        <v>366</v>
      </c>
      <c r="C16" s="3">
        <v>43206</v>
      </c>
      <c r="D16" s="3">
        <f t="shared" si="0"/>
        <v>43024</v>
      </c>
      <c r="E16" s="3">
        <f t="shared" si="1"/>
        <v>42841</v>
      </c>
      <c r="F16" s="3">
        <f t="shared" si="2"/>
        <v>42659</v>
      </c>
      <c r="G16" s="3">
        <f t="shared" si="3"/>
        <v>42476</v>
      </c>
      <c r="H16" s="3">
        <f t="shared" si="4"/>
        <v>42293</v>
      </c>
      <c r="I16" s="3">
        <f t="shared" si="5"/>
        <v>42110</v>
      </c>
      <c r="J16" s="3">
        <f t="shared" si="6"/>
        <v>41928</v>
      </c>
      <c r="K16" s="3">
        <f t="shared" si="7"/>
        <v>41745</v>
      </c>
      <c r="L16" s="3">
        <f t="shared" si="8"/>
        <v>41563</v>
      </c>
      <c r="M16" s="3">
        <f t="shared" si="9"/>
        <v>41380</v>
      </c>
      <c r="N16" s="3">
        <v>41416</v>
      </c>
      <c r="O16" s="7">
        <v>16.649999999999999</v>
      </c>
      <c r="P16" s="8">
        <v>1306.0093999999999</v>
      </c>
      <c r="R16" t="str">
        <f t="shared" si="10"/>
        <v xml:space="preserve">(A.Symbol = 'AROPQ' and A.Date &gt;= '2013-4-16' and A.Date &lt;= '2018-4-16') or </v>
      </c>
      <c r="W16" t="str">
        <f t="shared" si="11"/>
        <v>'AROPQ',</v>
      </c>
    </row>
    <row r="17" spans="1:23" x14ac:dyDescent="0.25">
      <c r="A17" s="1" t="s">
        <v>38</v>
      </c>
      <c r="B17" s="5" t="s">
        <v>260</v>
      </c>
      <c r="C17" s="3">
        <v>39990</v>
      </c>
      <c r="D17" s="3">
        <f t="shared" si="0"/>
        <v>39808</v>
      </c>
      <c r="E17" s="3">
        <f t="shared" si="1"/>
        <v>39625</v>
      </c>
      <c r="F17" s="3">
        <f t="shared" si="2"/>
        <v>39442</v>
      </c>
      <c r="G17" s="3">
        <f t="shared" si="3"/>
        <v>39259</v>
      </c>
      <c r="H17" s="3">
        <f t="shared" si="4"/>
        <v>39077</v>
      </c>
      <c r="I17" s="3">
        <f t="shared" si="5"/>
        <v>38894</v>
      </c>
      <c r="J17" s="3">
        <f t="shared" si="6"/>
        <v>38712</v>
      </c>
      <c r="K17" s="3">
        <f t="shared" si="7"/>
        <v>38529</v>
      </c>
      <c r="L17" s="3">
        <f t="shared" si="8"/>
        <v>38347</v>
      </c>
      <c r="M17" s="3">
        <f t="shared" si="9"/>
        <v>38164</v>
      </c>
      <c r="N17" s="3">
        <v>38258</v>
      </c>
      <c r="O17" s="7">
        <v>38</v>
      </c>
      <c r="P17" s="8">
        <v>1407.6</v>
      </c>
      <c r="R17" t="str">
        <f t="shared" si="10"/>
        <v xml:space="preserve">(A.Symbol = 'AGIXQ' and A.Date &gt;= '2004-6-26' and A.Date &lt;= '2009-6-26') or </v>
      </c>
      <c r="W17" t="str">
        <f t="shared" si="11"/>
        <v>'AGIXQ',</v>
      </c>
    </row>
    <row r="18" spans="1:23" x14ac:dyDescent="0.25">
      <c r="A18" s="1" t="s">
        <v>150</v>
      </c>
      <c r="B18" s="5" t="s">
        <v>372</v>
      </c>
      <c r="C18" s="3">
        <v>38196</v>
      </c>
      <c r="D18" s="3">
        <f t="shared" si="0"/>
        <v>38014</v>
      </c>
      <c r="E18" s="3">
        <f t="shared" si="1"/>
        <v>37830</v>
      </c>
      <c r="F18" s="3">
        <f t="shared" si="2"/>
        <v>37649</v>
      </c>
      <c r="G18" s="3">
        <f t="shared" si="3"/>
        <v>37465</v>
      </c>
      <c r="H18" s="3">
        <f t="shared" si="4"/>
        <v>37284</v>
      </c>
      <c r="I18" s="3">
        <f t="shared" si="5"/>
        <v>37100</v>
      </c>
      <c r="J18" s="3">
        <f t="shared" si="6"/>
        <v>36919</v>
      </c>
      <c r="K18" s="3">
        <f t="shared" si="7"/>
        <v>36735</v>
      </c>
      <c r="L18" s="3">
        <f t="shared" si="8"/>
        <v>36553</v>
      </c>
      <c r="M18" s="3">
        <f t="shared" si="9"/>
        <v>36369</v>
      </c>
      <c r="N18" s="3">
        <v>36754</v>
      </c>
      <c r="O18" s="7">
        <v>45.688000000000002</v>
      </c>
      <c r="P18" s="8">
        <v>0</v>
      </c>
      <c r="R18" t="str">
        <f t="shared" si="10"/>
        <v xml:space="preserve">(A.Symbol = 'AAWHQ' and A.Date &gt;= '1999-7-28' and A.Date &lt;= '2004-7-28') or </v>
      </c>
      <c r="W18" t="str">
        <f t="shared" si="11"/>
        <v>'AAWHQ',</v>
      </c>
    </row>
    <row r="19" spans="1:23" x14ac:dyDescent="0.25">
      <c r="A19" s="1" t="s">
        <v>25</v>
      </c>
      <c r="B19" s="5" t="s">
        <v>247</v>
      </c>
      <c r="C19" s="3">
        <v>42563</v>
      </c>
      <c r="D19" s="3">
        <f t="shared" si="0"/>
        <v>42381</v>
      </c>
      <c r="E19" s="3">
        <f t="shared" si="1"/>
        <v>42197</v>
      </c>
      <c r="F19" s="3">
        <f t="shared" si="2"/>
        <v>42016</v>
      </c>
      <c r="G19" s="3">
        <f t="shared" si="3"/>
        <v>41832</v>
      </c>
      <c r="H19" s="3">
        <f t="shared" si="4"/>
        <v>41651</v>
      </c>
      <c r="I19" s="3">
        <f t="shared" si="5"/>
        <v>41467</v>
      </c>
      <c r="J19" s="3">
        <f t="shared" si="6"/>
        <v>41286</v>
      </c>
      <c r="K19" s="3">
        <f t="shared" si="7"/>
        <v>41102</v>
      </c>
      <c r="L19" s="3">
        <f t="shared" si="8"/>
        <v>40920</v>
      </c>
      <c r="M19" s="3">
        <f t="shared" si="9"/>
        <v>40736</v>
      </c>
      <c r="N19" s="3">
        <v>41002</v>
      </c>
      <c r="O19" s="7">
        <v>28.75</v>
      </c>
      <c r="P19" s="8">
        <v>753.2</v>
      </c>
      <c r="R19" t="str">
        <f t="shared" si="10"/>
        <v xml:space="preserve">(A.Symbol = 'ARPJQ' and A.Date &gt;= '2011-7-12' and A.Date &lt;= '2016-7-12') or </v>
      </c>
      <c r="W19" t="str">
        <f t="shared" si="11"/>
        <v>'ARPJQ',</v>
      </c>
    </row>
    <row r="20" spans="1:23" x14ac:dyDescent="0.25">
      <c r="A20" s="1" t="s">
        <v>173</v>
      </c>
      <c r="B20" s="5" t="s">
        <v>395</v>
      </c>
      <c r="C20" s="3">
        <v>41976</v>
      </c>
      <c r="D20" s="3">
        <f t="shared" si="0"/>
        <v>41793</v>
      </c>
      <c r="E20" s="3">
        <f t="shared" si="1"/>
        <v>41611</v>
      </c>
      <c r="F20" s="3">
        <f t="shared" si="2"/>
        <v>41428</v>
      </c>
      <c r="G20" s="3">
        <f t="shared" si="3"/>
        <v>41246</v>
      </c>
      <c r="H20" s="3">
        <f t="shared" si="4"/>
        <v>41063</v>
      </c>
      <c r="I20" s="3">
        <f t="shared" si="5"/>
        <v>40880</v>
      </c>
      <c r="J20" s="3">
        <f t="shared" si="6"/>
        <v>40697</v>
      </c>
      <c r="K20" s="3">
        <f t="shared" si="7"/>
        <v>40515</v>
      </c>
      <c r="L20" s="3">
        <f t="shared" si="8"/>
        <v>40332</v>
      </c>
      <c r="M20" s="3">
        <f t="shared" si="9"/>
        <v>40150</v>
      </c>
      <c r="N20" s="3">
        <v>40283</v>
      </c>
      <c r="O20" s="7">
        <v>22.96</v>
      </c>
      <c r="P20" s="8">
        <v>1165.9000000000001</v>
      </c>
      <c r="R20" t="str">
        <f t="shared" si="10"/>
        <v xml:space="preserve">(A.Symbol = 'ATPG' and A.Date &gt;= '2009-12-3' and A.Date &lt;= '2014-12-3') or </v>
      </c>
      <c r="W20" t="str">
        <f t="shared" si="11"/>
        <v>'ATPG',</v>
      </c>
    </row>
    <row r="21" spans="1:23" x14ac:dyDescent="0.25">
      <c r="A21" s="1" t="s">
        <v>3</v>
      </c>
      <c r="B21" s="5" t="s">
        <v>225</v>
      </c>
      <c r="C21" s="3">
        <v>40252</v>
      </c>
      <c r="D21" s="3">
        <f t="shared" si="0"/>
        <v>40071</v>
      </c>
      <c r="E21" s="3">
        <f t="shared" si="1"/>
        <v>39887</v>
      </c>
      <c r="F21" s="3">
        <f t="shared" si="2"/>
        <v>39706</v>
      </c>
      <c r="G21" s="3">
        <f t="shared" si="3"/>
        <v>39522</v>
      </c>
      <c r="H21" s="3">
        <f t="shared" si="4"/>
        <v>39340</v>
      </c>
      <c r="I21" s="3">
        <f t="shared" si="5"/>
        <v>39156</v>
      </c>
      <c r="J21" s="3">
        <f t="shared" si="6"/>
        <v>38975</v>
      </c>
      <c r="K21" s="3">
        <f t="shared" si="7"/>
        <v>38791</v>
      </c>
      <c r="L21" s="3">
        <f t="shared" si="8"/>
        <v>38610</v>
      </c>
      <c r="M21" s="3">
        <f t="shared" si="9"/>
        <v>38426</v>
      </c>
      <c r="N21" s="3">
        <v>38903</v>
      </c>
      <c r="O21" s="7">
        <v>40.28</v>
      </c>
      <c r="P21" s="8">
        <v>1685</v>
      </c>
      <c r="R21" t="str">
        <f t="shared" si="10"/>
        <v xml:space="preserve">(A.Symbol = 'AVRNQ' and A.Date &gt;= '2005-3-15' and A.Date &lt;= '2010-3-15') or </v>
      </c>
      <c r="W21" t="str">
        <f t="shared" si="11"/>
        <v>'AVRNQ',</v>
      </c>
    </row>
    <row r="22" spans="1:23" x14ac:dyDescent="0.25">
      <c r="A22" s="1" t="s">
        <v>119</v>
      </c>
      <c r="B22" s="5" t="s">
        <v>341</v>
      </c>
      <c r="C22" s="3">
        <v>40980</v>
      </c>
      <c r="D22" s="3">
        <f t="shared" si="0"/>
        <v>40798</v>
      </c>
      <c r="E22" s="3">
        <f t="shared" si="1"/>
        <v>40614</v>
      </c>
      <c r="F22" s="3">
        <f t="shared" si="2"/>
        <v>40433</v>
      </c>
      <c r="G22" s="3">
        <f t="shared" si="3"/>
        <v>40249</v>
      </c>
      <c r="H22" s="3">
        <f t="shared" si="4"/>
        <v>40068</v>
      </c>
      <c r="I22" s="3">
        <f t="shared" si="5"/>
        <v>39884</v>
      </c>
      <c r="J22" s="3">
        <f t="shared" si="6"/>
        <v>39703</v>
      </c>
      <c r="K22" s="3">
        <f t="shared" si="7"/>
        <v>39519</v>
      </c>
      <c r="L22" s="3">
        <f t="shared" si="8"/>
        <v>39337</v>
      </c>
      <c r="M22" s="3">
        <f t="shared" si="9"/>
        <v>39153</v>
      </c>
      <c r="N22" s="3">
        <v>39191</v>
      </c>
      <c r="O22" s="7">
        <v>23.4</v>
      </c>
      <c r="P22" s="8">
        <v>859.5</v>
      </c>
      <c r="R22" t="str">
        <f t="shared" si="10"/>
        <v xml:space="preserve">(A.Symbol = 'BKUNA' and A.Date &gt;= '2007-3-12' and A.Date &lt;= '2012-3-12') or </v>
      </c>
      <c r="W22" t="str">
        <f t="shared" si="11"/>
        <v>'BKUNA',</v>
      </c>
    </row>
    <row r="23" spans="1:23" x14ac:dyDescent="0.25">
      <c r="A23" s="1" t="s">
        <v>87</v>
      </c>
      <c r="B23" s="5" t="s">
        <v>309</v>
      </c>
      <c r="C23" s="3">
        <v>40177</v>
      </c>
      <c r="D23" s="3">
        <f t="shared" si="0"/>
        <v>39994</v>
      </c>
      <c r="E23" s="3">
        <f t="shared" si="1"/>
        <v>39812</v>
      </c>
      <c r="F23" s="3">
        <f t="shared" si="2"/>
        <v>39629</v>
      </c>
      <c r="G23" s="3">
        <f t="shared" si="3"/>
        <v>39446</v>
      </c>
      <c r="H23" s="3">
        <f t="shared" si="4"/>
        <v>39263</v>
      </c>
      <c r="I23" s="3">
        <f t="shared" si="5"/>
        <v>39081</v>
      </c>
      <c r="J23" s="3">
        <f t="shared" si="6"/>
        <v>38898</v>
      </c>
      <c r="K23" s="3">
        <f t="shared" si="7"/>
        <v>38716</v>
      </c>
      <c r="L23" s="3">
        <f t="shared" si="8"/>
        <v>38533</v>
      </c>
      <c r="M23" s="3">
        <f t="shared" si="9"/>
        <v>38351</v>
      </c>
      <c r="N23" s="3">
        <v>38846</v>
      </c>
      <c r="O23" s="7">
        <v>475</v>
      </c>
      <c r="P23" s="8">
        <v>1914.6</v>
      </c>
      <c r="R23" t="str">
        <f t="shared" si="10"/>
        <v xml:space="preserve">(A.Symbol = 'BGPTQ' and A.Date &gt;= '2004-12-30' and A.Date &lt;= '2009-12-30') or </v>
      </c>
      <c r="W23" t="str">
        <f t="shared" si="11"/>
        <v>'BGPTQ',</v>
      </c>
    </row>
    <row r="24" spans="1:23" x14ac:dyDescent="0.25">
      <c r="A24" s="1" t="s">
        <v>123</v>
      </c>
      <c r="B24" s="5" t="s">
        <v>345</v>
      </c>
      <c r="C24" s="3">
        <v>37991</v>
      </c>
      <c r="D24" s="3">
        <f t="shared" si="0"/>
        <v>37807</v>
      </c>
      <c r="E24" s="3">
        <f t="shared" si="1"/>
        <v>37626</v>
      </c>
      <c r="F24" s="3">
        <f t="shared" si="2"/>
        <v>37442</v>
      </c>
      <c r="G24" s="3">
        <f t="shared" si="3"/>
        <v>37261</v>
      </c>
      <c r="H24" s="3">
        <f t="shared" si="4"/>
        <v>37077</v>
      </c>
      <c r="I24" s="3">
        <f t="shared" si="5"/>
        <v>36896</v>
      </c>
      <c r="J24" s="3">
        <f t="shared" si="6"/>
        <v>36712</v>
      </c>
      <c r="K24" s="3">
        <f t="shared" si="7"/>
        <v>36530</v>
      </c>
      <c r="L24" s="3">
        <f t="shared" si="8"/>
        <v>36346</v>
      </c>
      <c r="M24" s="3">
        <f t="shared" si="9"/>
        <v>36165</v>
      </c>
      <c r="N24" s="3">
        <v>36271</v>
      </c>
      <c r="O24" s="7">
        <v>10.75</v>
      </c>
      <c r="P24" s="8">
        <v>1401.5</v>
      </c>
      <c r="R24" t="str">
        <f t="shared" si="10"/>
        <v xml:space="preserve">(A.Symbol = 'BS' and A.Date &gt;= '1999-1-5' and A.Date &lt;= '2004-1-5') or </v>
      </c>
      <c r="W24" t="str">
        <f t="shared" si="11"/>
        <v>'BS',</v>
      </c>
    </row>
    <row r="25" spans="1:23" x14ac:dyDescent="0.25">
      <c r="A25" s="1" t="s">
        <v>55</v>
      </c>
      <c r="B25" s="5" t="s">
        <v>277</v>
      </c>
      <c r="C25" s="3">
        <v>43133</v>
      </c>
      <c r="D25" s="3">
        <f t="shared" si="0"/>
        <v>42949</v>
      </c>
      <c r="E25" s="3">
        <f t="shared" si="1"/>
        <v>42768</v>
      </c>
      <c r="F25" s="3">
        <f t="shared" si="2"/>
        <v>42584</v>
      </c>
      <c r="G25" s="3">
        <f t="shared" si="3"/>
        <v>42402</v>
      </c>
      <c r="H25" s="3">
        <f t="shared" si="4"/>
        <v>42218</v>
      </c>
      <c r="I25" s="3">
        <f t="shared" si="5"/>
        <v>42037</v>
      </c>
      <c r="J25" s="3">
        <f t="shared" si="6"/>
        <v>41853</v>
      </c>
      <c r="K25" s="3">
        <f t="shared" si="7"/>
        <v>41672</v>
      </c>
      <c r="L25" s="3">
        <f t="shared" si="8"/>
        <v>41488</v>
      </c>
      <c r="M25" s="3">
        <f t="shared" si="9"/>
        <v>41307</v>
      </c>
      <c r="N25" s="3">
        <v>41429</v>
      </c>
      <c r="O25" s="7">
        <v>21.82</v>
      </c>
      <c r="P25" s="8">
        <v>447.0154</v>
      </c>
      <c r="R25" t="str">
        <f t="shared" si="10"/>
        <v xml:space="preserve">(A.Symbol = 'BONT' and A.Date &gt;= '2013-2-2' and A.Date &lt;= '2018-2-2') or </v>
      </c>
      <c r="W25" t="str">
        <f t="shared" si="11"/>
        <v>'BONT',</v>
      </c>
    </row>
    <row r="26" spans="1:23" x14ac:dyDescent="0.25">
      <c r="A26" s="1" t="s">
        <v>138</v>
      </c>
      <c r="B26" s="5" t="s">
        <v>360</v>
      </c>
      <c r="C26" s="3">
        <v>40920</v>
      </c>
      <c r="D26" s="3">
        <f t="shared" si="0"/>
        <v>40736</v>
      </c>
      <c r="E26" s="3">
        <f t="shared" si="1"/>
        <v>40555</v>
      </c>
      <c r="F26" s="3">
        <f t="shared" si="2"/>
        <v>40371</v>
      </c>
      <c r="G26" s="3">
        <f t="shared" si="3"/>
        <v>40190</v>
      </c>
      <c r="H26" s="3">
        <f t="shared" si="4"/>
        <v>40006</v>
      </c>
      <c r="I26" s="3">
        <f t="shared" si="5"/>
        <v>39825</v>
      </c>
      <c r="J26" s="3">
        <f t="shared" si="6"/>
        <v>39641</v>
      </c>
      <c r="K26" s="3">
        <f t="shared" si="7"/>
        <v>39459</v>
      </c>
      <c r="L26" s="3">
        <f t="shared" si="8"/>
        <v>39275</v>
      </c>
      <c r="M26" s="3">
        <f t="shared" si="9"/>
        <v>39094</v>
      </c>
      <c r="N26" s="3">
        <v>39227</v>
      </c>
      <c r="O26" s="7">
        <v>23.41</v>
      </c>
      <c r="P26" s="8">
        <v>1371.1</v>
      </c>
      <c r="R26" t="str">
        <f t="shared" si="10"/>
        <v xml:space="preserve">(A.Symbol = 'BGPIQ' and A.Date &gt;= '2007-1-12' and A.Date &lt;= '2012-1-12') or </v>
      </c>
      <c r="W26" t="str">
        <f t="shared" si="11"/>
        <v>'BGPIQ',</v>
      </c>
    </row>
    <row r="27" spans="1:23" x14ac:dyDescent="0.25">
      <c r="A27" s="1" t="s">
        <v>11</v>
      </c>
      <c r="B27" s="5" t="s">
        <v>233</v>
      </c>
      <c r="C27" s="3">
        <v>38898</v>
      </c>
      <c r="D27" s="3">
        <f t="shared" si="0"/>
        <v>38716</v>
      </c>
      <c r="E27" s="3">
        <f t="shared" si="1"/>
        <v>38533</v>
      </c>
      <c r="F27" s="3">
        <f t="shared" si="2"/>
        <v>38351</v>
      </c>
      <c r="G27" s="3">
        <f t="shared" si="3"/>
        <v>38168</v>
      </c>
      <c r="H27" s="3">
        <f t="shared" si="4"/>
        <v>37985</v>
      </c>
      <c r="I27" s="3">
        <f t="shared" si="5"/>
        <v>37802</v>
      </c>
      <c r="J27" s="3">
        <f t="shared" si="6"/>
        <v>37620</v>
      </c>
      <c r="K27" s="3">
        <f t="shared" si="7"/>
        <v>37437</v>
      </c>
      <c r="L27" s="3">
        <f t="shared" si="8"/>
        <v>37255</v>
      </c>
      <c r="M27" s="3">
        <f t="shared" si="9"/>
        <v>37072</v>
      </c>
      <c r="N27" s="3">
        <v>37072</v>
      </c>
      <c r="O27" s="7">
        <v>12.42</v>
      </c>
      <c r="P27" s="8">
        <v>734.7</v>
      </c>
      <c r="R27" t="str">
        <f t="shared" si="10"/>
        <v xml:space="preserve">(A.Symbol = 'FOB1' and A.Date &gt;= '2001-6-30' and A.Date &lt;= '2006-6-30') or </v>
      </c>
      <c r="W27" t="str">
        <f t="shared" si="11"/>
        <v>'FOB1',</v>
      </c>
    </row>
    <row r="28" spans="1:23" x14ac:dyDescent="0.25">
      <c r="A28" s="1" t="s">
        <v>140</v>
      </c>
      <c r="B28" s="5" t="s">
        <v>362</v>
      </c>
      <c r="C28" s="3">
        <v>42369</v>
      </c>
      <c r="D28" s="3">
        <f t="shared" si="0"/>
        <v>42186</v>
      </c>
      <c r="E28" s="3">
        <f t="shared" si="1"/>
        <v>42004</v>
      </c>
      <c r="F28" s="3">
        <f t="shared" si="2"/>
        <v>41821</v>
      </c>
      <c r="G28" s="3">
        <f t="shared" si="3"/>
        <v>41639</v>
      </c>
      <c r="H28" s="3">
        <f t="shared" si="4"/>
        <v>41456</v>
      </c>
      <c r="I28" s="3">
        <f t="shared" si="5"/>
        <v>41274</v>
      </c>
      <c r="J28" s="3">
        <f t="shared" si="6"/>
        <v>41091</v>
      </c>
      <c r="K28" s="3">
        <f t="shared" si="7"/>
        <v>40908</v>
      </c>
      <c r="L28" s="3">
        <f t="shared" si="8"/>
        <v>40725</v>
      </c>
      <c r="M28" s="3">
        <f t="shared" si="9"/>
        <v>40543</v>
      </c>
      <c r="N28" s="3">
        <v>40605</v>
      </c>
      <c r="O28" s="7">
        <v>6.69</v>
      </c>
      <c r="P28" s="8">
        <v>772.7</v>
      </c>
      <c r="R28" t="str">
        <f t="shared" si="10"/>
        <v xml:space="preserve">(A.Symbol = 'BPZRQ' and A.Date &gt;= '2010-12-31' and A.Date &lt;= '2015-12-31') or </v>
      </c>
      <c r="W28" t="str">
        <f t="shared" si="11"/>
        <v>'BPZRQ',</v>
      </c>
    </row>
    <row r="29" spans="1:23" x14ac:dyDescent="0.25">
      <c r="A29" s="1" t="s">
        <v>131</v>
      </c>
      <c r="B29" s="5" t="s">
        <v>353</v>
      </c>
      <c r="C29" s="3">
        <v>43196</v>
      </c>
      <c r="D29" s="3">
        <f t="shared" si="0"/>
        <v>43014</v>
      </c>
      <c r="E29" s="3">
        <f t="shared" si="1"/>
        <v>42831</v>
      </c>
      <c r="F29" s="3">
        <f t="shared" si="2"/>
        <v>42649</v>
      </c>
      <c r="G29" s="3">
        <f t="shared" si="3"/>
        <v>42466</v>
      </c>
      <c r="H29" s="3">
        <f t="shared" si="4"/>
        <v>42283</v>
      </c>
      <c r="I29" s="3">
        <f t="shared" si="5"/>
        <v>42100</v>
      </c>
      <c r="J29" s="3">
        <f t="shared" si="6"/>
        <v>41918</v>
      </c>
      <c r="K29" s="3">
        <f t="shared" si="7"/>
        <v>41735</v>
      </c>
      <c r="L29" s="3">
        <f t="shared" si="8"/>
        <v>41553</v>
      </c>
      <c r="M29" s="3">
        <f t="shared" si="9"/>
        <v>41370</v>
      </c>
      <c r="N29" s="3">
        <v>41884</v>
      </c>
      <c r="O29" s="7">
        <v>23</v>
      </c>
      <c r="P29" s="8">
        <v>2770.8881999999999</v>
      </c>
      <c r="R29" t="str">
        <f t="shared" si="10"/>
        <v xml:space="preserve">(A.Symbol = 'BBEPQ' and A.Date &gt;= '2013-4-6' and A.Date &lt;= '2018-4-6') or </v>
      </c>
      <c r="W29" t="str">
        <f t="shared" si="11"/>
        <v>'BBEPQ',</v>
      </c>
    </row>
    <row r="30" spans="1:23" x14ac:dyDescent="0.25">
      <c r="A30" s="1" t="s">
        <v>92</v>
      </c>
      <c r="B30" s="5" t="s">
        <v>314</v>
      </c>
      <c r="C30" s="3">
        <v>41941</v>
      </c>
      <c r="D30" s="3">
        <f t="shared" si="0"/>
        <v>41758</v>
      </c>
      <c r="E30" s="3">
        <f t="shared" si="1"/>
        <v>41576</v>
      </c>
      <c r="F30" s="3">
        <f t="shared" si="2"/>
        <v>41393</v>
      </c>
      <c r="G30" s="3">
        <f t="shared" si="3"/>
        <v>41211</v>
      </c>
      <c r="H30" s="3">
        <f t="shared" si="4"/>
        <v>41028</v>
      </c>
      <c r="I30" s="3">
        <f t="shared" si="5"/>
        <v>40845</v>
      </c>
      <c r="J30" s="3">
        <f t="shared" si="6"/>
        <v>40662</v>
      </c>
      <c r="K30" s="3">
        <f t="shared" si="7"/>
        <v>40480</v>
      </c>
      <c r="L30" s="3">
        <f t="shared" si="8"/>
        <v>40297</v>
      </c>
      <c r="M30" s="3">
        <f t="shared" si="9"/>
        <v>40115</v>
      </c>
      <c r="N30" s="3">
        <v>40115</v>
      </c>
      <c r="O30" s="7">
        <v>8.35</v>
      </c>
      <c r="P30" s="8">
        <v>787.4</v>
      </c>
      <c r="R30" t="str">
        <f t="shared" si="10"/>
        <v xml:space="preserve">(A.Symbol = 'DVR' and A.Date &gt;= '2009-10-29' and A.Date &lt;= '2014-10-29') or </v>
      </c>
      <c r="W30" t="str">
        <f t="shared" si="11"/>
        <v>'DVR',</v>
      </c>
    </row>
    <row r="31" spans="1:23" x14ac:dyDescent="0.25">
      <c r="A31" s="1" t="s">
        <v>191</v>
      </c>
      <c r="B31" s="5" t="s">
        <v>413</v>
      </c>
      <c r="C31" s="3">
        <v>39479</v>
      </c>
      <c r="D31" s="3">
        <f t="shared" si="0"/>
        <v>39295</v>
      </c>
      <c r="E31" s="3">
        <f t="shared" si="1"/>
        <v>39114</v>
      </c>
      <c r="F31" s="3">
        <f t="shared" si="2"/>
        <v>38930</v>
      </c>
      <c r="G31" s="3">
        <f t="shared" si="3"/>
        <v>38749</v>
      </c>
      <c r="H31" s="3">
        <f t="shared" si="4"/>
        <v>38565</v>
      </c>
      <c r="I31" s="3">
        <f t="shared" si="5"/>
        <v>38384</v>
      </c>
      <c r="J31" s="3">
        <f t="shared" si="6"/>
        <v>38200</v>
      </c>
      <c r="K31" s="3">
        <f t="shared" si="7"/>
        <v>38018</v>
      </c>
      <c r="L31" s="3">
        <f t="shared" si="8"/>
        <v>37834</v>
      </c>
      <c r="M31" s="3">
        <f t="shared" si="9"/>
        <v>37653</v>
      </c>
      <c r="N31" s="3">
        <v>37811</v>
      </c>
      <c r="O31" s="7">
        <v>7.84</v>
      </c>
      <c r="P31" s="8">
        <v>2989.1</v>
      </c>
      <c r="R31" t="str">
        <f t="shared" si="10"/>
        <v xml:space="preserve">(A.Symbol = 'CPNLQ' and A.Date &gt;= '2003-2-1' and A.Date &lt;= '2008-2-1') or </v>
      </c>
      <c r="W31" t="str">
        <f t="shared" si="11"/>
        <v>'CPNLQ',</v>
      </c>
    </row>
    <row r="32" spans="1:23" x14ac:dyDescent="0.25">
      <c r="A32" s="1" t="s">
        <v>18</v>
      </c>
      <c r="B32" s="5" t="s">
        <v>240</v>
      </c>
      <c r="C32" s="3">
        <v>42955</v>
      </c>
      <c r="D32" s="3">
        <f t="shared" si="0"/>
        <v>42774</v>
      </c>
      <c r="E32" s="3">
        <f t="shared" si="1"/>
        <v>42590</v>
      </c>
      <c r="F32" s="3">
        <f t="shared" si="2"/>
        <v>42408</v>
      </c>
      <c r="G32" s="3">
        <f t="shared" si="3"/>
        <v>42224</v>
      </c>
      <c r="H32" s="3">
        <f t="shared" si="4"/>
        <v>42043</v>
      </c>
      <c r="I32" s="3">
        <f t="shared" si="5"/>
        <v>41859</v>
      </c>
      <c r="J32" s="3">
        <f t="shared" si="6"/>
        <v>41678</v>
      </c>
      <c r="K32" s="3">
        <f t="shared" si="7"/>
        <v>41494</v>
      </c>
      <c r="L32" s="3">
        <f t="shared" si="8"/>
        <v>41313</v>
      </c>
      <c r="M32" s="3">
        <f t="shared" si="9"/>
        <v>41129</v>
      </c>
      <c r="N32" s="3">
        <v>41324</v>
      </c>
      <c r="O32" s="7">
        <v>18.52</v>
      </c>
      <c r="P32" s="8">
        <v>428.77499999999998</v>
      </c>
      <c r="R32" t="str">
        <f t="shared" si="10"/>
        <v xml:space="preserve">(A.Symbol = 'CASLQ' and A.Date &gt;= '2012-8-8' and A.Date &lt;= '2017-8-8') or </v>
      </c>
      <c r="W32" t="str">
        <f t="shared" si="11"/>
        <v>'CASLQ',</v>
      </c>
    </row>
    <row r="33" spans="1:23" x14ac:dyDescent="0.25">
      <c r="A33" s="1" t="s">
        <v>194</v>
      </c>
      <c r="B33" s="5" t="s">
        <v>416</v>
      </c>
      <c r="C33" s="3">
        <v>41430</v>
      </c>
      <c r="D33" s="3">
        <f t="shared" si="0"/>
        <v>41248</v>
      </c>
      <c r="E33" s="3">
        <f t="shared" si="1"/>
        <v>41065</v>
      </c>
      <c r="F33" s="3">
        <f t="shared" si="2"/>
        <v>40882</v>
      </c>
      <c r="G33" s="3">
        <f t="shared" si="3"/>
        <v>40699</v>
      </c>
      <c r="H33" s="3">
        <f t="shared" si="4"/>
        <v>40517</v>
      </c>
      <c r="I33" s="3">
        <f t="shared" si="5"/>
        <v>40334</v>
      </c>
      <c r="J33" s="3">
        <f t="shared" si="6"/>
        <v>40152</v>
      </c>
      <c r="K33" s="3">
        <f t="shared" si="7"/>
        <v>39969</v>
      </c>
      <c r="L33" s="3">
        <f t="shared" si="8"/>
        <v>39787</v>
      </c>
      <c r="M33" s="3">
        <f t="shared" si="9"/>
        <v>39604</v>
      </c>
      <c r="N33" s="3">
        <v>39640</v>
      </c>
      <c r="O33" s="7">
        <v>75.900000000000006</v>
      </c>
      <c r="P33" s="8">
        <v>3250.5</v>
      </c>
      <c r="R33" t="str">
        <f t="shared" si="10"/>
        <v xml:space="preserve">(A.Symbol = 'CEDCQ' and A.Date &gt;= '2008-6-5' and A.Date &lt;= '2013-6-5') or </v>
      </c>
      <c r="W33" t="str">
        <f t="shared" si="11"/>
        <v>'CEDCQ',</v>
      </c>
    </row>
    <row r="34" spans="1:23" x14ac:dyDescent="0.25">
      <c r="A34" s="1" t="s">
        <v>56</v>
      </c>
      <c r="B34" s="5" t="s">
        <v>278</v>
      </c>
      <c r="C34" s="3">
        <v>43143</v>
      </c>
      <c r="D34" s="3">
        <f t="shared" si="0"/>
        <v>42959</v>
      </c>
      <c r="E34" s="3">
        <f t="shared" si="1"/>
        <v>42778</v>
      </c>
      <c r="F34" s="3">
        <f t="shared" si="2"/>
        <v>42594</v>
      </c>
      <c r="G34" s="3">
        <f t="shared" si="3"/>
        <v>42412</v>
      </c>
      <c r="H34" s="3">
        <f t="shared" si="4"/>
        <v>42228</v>
      </c>
      <c r="I34" s="3">
        <f t="shared" si="5"/>
        <v>42047</v>
      </c>
      <c r="J34" s="3">
        <f t="shared" si="6"/>
        <v>41863</v>
      </c>
      <c r="K34" s="3">
        <f t="shared" si="7"/>
        <v>41682</v>
      </c>
      <c r="L34" s="3">
        <f t="shared" si="8"/>
        <v>41498</v>
      </c>
      <c r="M34" s="3">
        <f t="shared" si="9"/>
        <v>41317</v>
      </c>
      <c r="N34" s="3">
        <v>41661</v>
      </c>
      <c r="O34" s="7">
        <v>30.8</v>
      </c>
      <c r="P34" s="8">
        <v>255.11949999999999</v>
      </c>
      <c r="R34" t="str">
        <f t="shared" si="10"/>
        <v xml:space="preserve">(A.Symbol = 'CVO' and A.Date &gt;= '2013-2-12' and A.Date &lt;= '2018-2-12') or </v>
      </c>
      <c r="W34" t="str">
        <f t="shared" si="11"/>
        <v>'CVO',</v>
      </c>
    </row>
    <row r="35" spans="1:23" x14ac:dyDescent="0.25">
      <c r="A35" s="1" t="s">
        <v>190</v>
      </c>
      <c r="B35" s="5" t="s">
        <v>412</v>
      </c>
      <c r="C35" s="3">
        <v>40515</v>
      </c>
      <c r="D35" s="3">
        <f t="shared" si="0"/>
        <v>40332</v>
      </c>
      <c r="E35" s="3">
        <f t="shared" si="1"/>
        <v>40150</v>
      </c>
      <c r="F35" s="3">
        <f t="shared" si="2"/>
        <v>39967</v>
      </c>
      <c r="G35" s="3">
        <f t="shared" si="3"/>
        <v>39785</v>
      </c>
      <c r="H35" s="3">
        <f t="shared" si="4"/>
        <v>39602</v>
      </c>
      <c r="I35" s="3">
        <f t="shared" si="5"/>
        <v>39419</v>
      </c>
      <c r="J35" s="3">
        <f t="shared" si="6"/>
        <v>39236</v>
      </c>
      <c r="K35" s="3">
        <f t="shared" si="7"/>
        <v>39054</v>
      </c>
      <c r="L35" s="3">
        <f t="shared" si="8"/>
        <v>38871</v>
      </c>
      <c r="M35" s="3">
        <f t="shared" si="9"/>
        <v>38689</v>
      </c>
      <c r="N35" s="3">
        <v>38839</v>
      </c>
      <c r="O35" s="7">
        <v>16.32</v>
      </c>
      <c r="P35" s="8">
        <v>1244.4000000000001</v>
      </c>
      <c r="R35" t="str">
        <f t="shared" si="10"/>
        <v xml:space="preserve">(A.Symbol = 'CJHBQ' and A.Date &gt;= '2005-12-3' and A.Date &lt;= '2010-12-3') or </v>
      </c>
      <c r="W35" t="str">
        <f t="shared" si="11"/>
        <v>'CJHBQ',</v>
      </c>
    </row>
    <row r="36" spans="1:23" x14ac:dyDescent="0.25">
      <c r="A36" s="1" t="s">
        <v>76</v>
      </c>
      <c r="B36" s="5" t="s">
        <v>298</v>
      </c>
      <c r="C36" s="3">
        <v>40147</v>
      </c>
      <c r="D36" s="3">
        <f t="shared" si="0"/>
        <v>39963</v>
      </c>
      <c r="E36" s="3">
        <f t="shared" si="1"/>
        <v>39782</v>
      </c>
      <c r="F36" s="3">
        <f t="shared" si="2"/>
        <v>39598</v>
      </c>
      <c r="G36" s="3">
        <f t="shared" si="3"/>
        <v>39416</v>
      </c>
      <c r="H36" s="3">
        <f t="shared" si="4"/>
        <v>39232</v>
      </c>
      <c r="I36" s="3">
        <f t="shared" si="5"/>
        <v>39051</v>
      </c>
      <c r="J36" s="3">
        <f t="shared" si="6"/>
        <v>38867</v>
      </c>
      <c r="K36" s="3">
        <f t="shared" si="7"/>
        <v>38686</v>
      </c>
      <c r="L36" s="3">
        <f t="shared" si="8"/>
        <v>38502</v>
      </c>
      <c r="M36" s="3">
        <f t="shared" si="9"/>
        <v>38321</v>
      </c>
      <c r="N36" s="3">
        <v>39282</v>
      </c>
      <c r="O36" s="7">
        <v>4.8</v>
      </c>
      <c r="P36" s="8">
        <v>1961.5</v>
      </c>
      <c r="R36" t="str">
        <f t="shared" si="10"/>
        <v xml:space="preserve">(A.Symbol = 'CHTRQ' and A.Date &gt;= '2004-11-30' and A.Date &lt;= '2009-11-30') or </v>
      </c>
      <c r="W36" t="str">
        <f t="shared" si="11"/>
        <v>'CHTRQ',</v>
      </c>
    </row>
    <row r="37" spans="1:23" x14ac:dyDescent="0.25">
      <c r="A37" s="1" t="s">
        <v>54</v>
      </c>
      <c r="B37" s="5" t="s">
        <v>276</v>
      </c>
      <c r="C37" s="3">
        <v>42010</v>
      </c>
      <c r="D37" s="3">
        <f t="shared" si="0"/>
        <v>41826</v>
      </c>
      <c r="E37" s="3">
        <f t="shared" si="1"/>
        <v>41645</v>
      </c>
      <c r="F37" s="3">
        <f t="shared" si="2"/>
        <v>41461</v>
      </c>
      <c r="G37" s="3">
        <f t="shared" si="3"/>
        <v>41280</v>
      </c>
      <c r="H37" s="3">
        <f t="shared" si="4"/>
        <v>41096</v>
      </c>
      <c r="I37" s="3">
        <f t="shared" si="5"/>
        <v>40914</v>
      </c>
      <c r="J37" s="3">
        <f t="shared" si="6"/>
        <v>40730</v>
      </c>
      <c r="K37" s="3">
        <f t="shared" si="7"/>
        <v>40549</v>
      </c>
      <c r="L37" s="3">
        <f t="shared" si="8"/>
        <v>40365</v>
      </c>
      <c r="M37" s="3">
        <f t="shared" si="9"/>
        <v>40184</v>
      </c>
      <c r="N37" s="3">
        <v>40185</v>
      </c>
      <c r="O37" s="7">
        <v>17.98</v>
      </c>
      <c r="P37" s="8">
        <v>804.9</v>
      </c>
      <c r="R37" t="str">
        <f t="shared" si="10"/>
        <v xml:space="preserve">(A.Symbol = 'CQB' and A.Date &gt;= '2010-1-6' and A.Date &lt;= '2015-1-6') or </v>
      </c>
      <c r="W37" t="str">
        <f t="shared" si="11"/>
        <v>'CQB',</v>
      </c>
    </row>
    <row r="38" spans="1:23" x14ac:dyDescent="0.25">
      <c r="A38" s="1" t="s">
        <v>13</v>
      </c>
      <c r="B38" s="5" t="s">
        <v>235</v>
      </c>
      <c r="C38" s="3">
        <v>43572</v>
      </c>
      <c r="D38" s="3">
        <f t="shared" si="0"/>
        <v>43390</v>
      </c>
      <c r="E38" s="3">
        <f t="shared" si="1"/>
        <v>43207</v>
      </c>
      <c r="F38" s="3">
        <f t="shared" si="2"/>
        <v>43025</v>
      </c>
      <c r="G38" s="3">
        <f t="shared" si="3"/>
        <v>42842</v>
      </c>
      <c r="H38" s="3">
        <f t="shared" si="4"/>
        <v>42660</v>
      </c>
      <c r="I38" s="3">
        <f t="shared" si="5"/>
        <v>42477</v>
      </c>
      <c r="J38" s="3">
        <f t="shared" si="6"/>
        <v>42294</v>
      </c>
      <c r="K38" s="3">
        <f t="shared" si="7"/>
        <v>42111</v>
      </c>
      <c r="L38" s="3">
        <f t="shared" si="8"/>
        <v>41929</v>
      </c>
      <c r="M38" s="3">
        <f t="shared" si="9"/>
        <v>41746</v>
      </c>
      <c r="N38" s="3">
        <v>41890</v>
      </c>
      <c r="O38" s="7">
        <v>11.22</v>
      </c>
      <c r="P38" s="8">
        <v>413.95740000000001</v>
      </c>
      <c r="R38" t="str">
        <f t="shared" si="10"/>
        <v xml:space="preserve">(A.Symbol = 'CBK' and A.Date &gt;= '2014-4-17' and A.Date &lt;= '2019-4-17') or </v>
      </c>
      <c r="W38" t="str">
        <f t="shared" si="11"/>
        <v>'CBK',</v>
      </c>
    </row>
    <row r="39" spans="1:23" x14ac:dyDescent="0.25">
      <c r="A39" s="1" t="s">
        <v>169</v>
      </c>
      <c r="B39" s="5" t="s">
        <v>391</v>
      </c>
      <c r="C39" s="3">
        <v>40812</v>
      </c>
      <c r="D39" s="3">
        <f t="shared" si="0"/>
        <v>40628</v>
      </c>
      <c r="E39" s="3">
        <f t="shared" si="1"/>
        <v>40447</v>
      </c>
      <c r="F39" s="3">
        <f t="shared" si="2"/>
        <v>40263</v>
      </c>
      <c r="G39" s="3">
        <f t="shared" si="3"/>
        <v>40082</v>
      </c>
      <c r="H39" s="3">
        <f t="shared" si="4"/>
        <v>39898</v>
      </c>
      <c r="I39" s="3">
        <f t="shared" si="5"/>
        <v>39717</v>
      </c>
      <c r="J39" s="3">
        <f t="shared" si="6"/>
        <v>39533</v>
      </c>
      <c r="K39" s="3">
        <f t="shared" si="7"/>
        <v>39351</v>
      </c>
      <c r="L39" s="3">
        <f t="shared" si="8"/>
        <v>39167</v>
      </c>
      <c r="M39" s="3">
        <f t="shared" si="9"/>
        <v>38986</v>
      </c>
      <c r="N39" s="3">
        <v>39002</v>
      </c>
      <c r="O39" s="7">
        <v>28.82</v>
      </c>
      <c r="P39" s="8">
        <v>5048.1000000000004</v>
      </c>
      <c r="R39" t="str">
        <f t="shared" si="10"/>
        <v xml:space="preserve">(A.Symbol = 'CCTYQ' and A.Date &gt;= '2006-9-26' and A.Date &lt;= '2011-9-26') or </v>
      </c>
      <c r="W39" t="str">
        <f t="shared" si="11"/>
        <v>'CCTYQ',</v>
      </c>
    </row>
    <row r="40" spans="1:23" x14ac:dyDescent="0.25">
      <c r="A40" s="1" t="s">
        <v>49</v>
      </c>
      <c r="B40" s="5" t="s">
        <v>271</v>
      </c>
      <c r="C40" s="3">
        <v>40156</v>
      </c>
      <c r="D40" s="3">
        <f t="shared" si="0"/>
        <v>39973</v>
      </c>
      <c r="E40" s="3">
        <f t="shared" si="1"/>
        <v>39791</v>
      </c>
      <c r="F40" s="3">
        <f t="shared" si="2"/>
        <v>39608</v>
      </c>
      <c r="G40" s="3">
        <f t="shared" si="3"/>
        <v>39425</v>
      </c>
      <c r="H40" s="3">
        <f t="shared" si="4"/>
        <v>39242</v>
      </c>
      <c r="I40" s="3">
        <f t="shared" si="5"/>
        <v>39060</v>
      </c>
      <c r="J40" s="3">
        <f t="shared" si="6"/>
        <v>38877</v>
      </c>
      <c r="K40" s="3">
        <f t="shared" si="7"/>
        <v>38695</v>
      </c>
      <c r="L40" s="3">
        <f t="shared" si="8"/>
        <v>38512</v>
      </c>
      <c r="M40" s="3">
        <f t="shared" si="9"/>
        <v>38330</v>
      </c>
      <c r="N40" s="3">
        <v>39120</v>
      </c>
      <c r="O40" s="7">
        <v>61.36</v>
      </c>
      <c r="P40" s="8">
        <v>12167.6</v>
      </c>
      <c r="R40" t="str">
        <f t="shared" si="10"/>
        <v xml:space="preserve">(A.Symbol = 'CITGQ' and A.Date &gt;= '2004-12-9' and A.Date &lt;= '2009-12-9') or </v>
      </c>
      <c r="W40" t="str">
        <f t="shared" si="11"/>
        <v>'CITGQ',</v>
      </c>
    </row>
    <row r="41" spans="1:23" x14ac:dyDescent="0.25">
      <c r="A41" s="1" t="s">
        <v>88</v>
      </c>
      <c r="B41" s="5" t="s">
        <v>310</v>
      </c>
      <c r="C41" s="3">
        <v>40332</v>
      </c>
      <c r="D41" s="3">
        <f t="shared" si="0"/>
        <v>40150</v>
      </c>
      <c r="E41" s="3">
        <f t="shared" si="1"/>
        <v>39967</v>
      </c>
      <c r="F41" s="3">
        <f t="shared" si="2"/>
        <v>39785</v>
      </c>
      <c r="G41" s="3">
        <f t="shared" si="3"/>
        <v>39602</v>
      </c>
      <c r="H41" s="3">
        <f t="shared" si="4"/>
        <v>39419</v>
      </c>
      <c r="I41" s="3">
        <f t="shared" si="5"/>
        <v>39236</v>
      </c>
      <c r="J41" s="3">
        <f t="shared" si="6"/>
        <v>39054</v>
      </c>
      <c r="K41" s="3">
        <f t="shared" si="7"/>
        <v>38871</v>
      </c>
      <c r="L41" s="3">
        <f t="shared" si="8"/>
        <v>38689</v>
      </c>
      <c r="M41" s="3">
        <f t="shared" si="9"/>
        <v>38506</v>
      </c>
      <c r="N41" s="3">
        <v>38636</v>
      </c>
      <c r="O41" s="7">
        <v>14.14</v>
      </c>
      <c r="P41" s="8">
        <v>1665</v>
      </c>
      <c r="R41" t="str">
        <f t="shared" si="10"/>
        <v xml:space="preserve">(A.Symbol = 'CTDBQ' and A.Date &gt;= '2005-6-3' and A.Date &lt;= '2010-6-3') or </v>
      </c>
      <c r="W41" t="str">
        <f t="shared" si="11"/>
        <v>'CTDBQ',</v>
      </c>
    </row>
    <row r="42" spans="1:23" x14ac:dyDescent="0.25">
      <c r="A42" s="1" t="s">
        <v>202</v>
      </c>
      <c r="B42" s="5" t="s">
        <v>424</v>
      </c>
      <c r="C42" s="3">
        <v>43200</v>
      </c>
      <c r="D42" s="3">
        <f t="shared" si="0"/>
        <v>43018</v>
      </c>
      <c r="E42" s="3">
        <f t="shared" si="1"/>
        <v>42835</v>
      </c>
      <c r="F42" s="3">
        <f t="shared" si="2"/>
        <v>42653</v>
      </c>
      <c r="G42" s="3">
        <f t="shared" si="3"/>
        <v>42470</v>
      </c>
      <c r="H42" s="3">
        <f t="shared" si="4"/>
        <v>42287</v>
      </c>
      <c r="I42" s="3">
        <f t="shared" si="5"/>
        <v>42104</v>
      </c>
      <c r="J42" s="3">
        <f t="shared" si="6"/>
        <v>41922</v>
      </c>
      <c r="K42" s="3">
        <f t="shared" si="7"/>
        <v>41739</v>
      </c>
      <c r="L42" s="3">
        <f t="shared" si="8"/>
        <v>41557</v>
      </c>
      <c r="M42" s="3">
        <f t="shared" si="9"/>
        <v>41374</v>
      </c>
      <c r="N42" s="3">
        <v>41491</v>
      </c>
      <c r="O42" s="7">
        <v>453</v>
      </c>
      <c r="P42" s="8">
        <v>12419.4</v>
      </c>
      <c r="R42" t="str">
        <f t="shared" si="10"/>
        <v xml:space="preserve">(A.Symbol = 'CIEIQ' and A.Date &gt;= '2013-4-10' and A.Date &lt;= '2018-4-10') or </v>
      </c>
      <c r="W42" t="str">
        <f t="shared" si="11"/>
        <v>'CIEIQ',</v>
      </c>
    </row>
    <row r="43" spans="1:23" x14ac:dyDescent="0.25">
      <c r="A43" s="1" t="s">
        <v>89</v>
      </c>
      <c r="B43" s="5" t="s">
        <v>311</v>
      </c>
      <c r="C43" s="3">
        <v>41912</v>
      </c>
      <c r="D43" s="3">
        <f t="shared" si="0"/>
        <v>41728</v>
      </c>
      <c r="E43" s="3">
        <f t="shared" si="1"/>
        <v>41547</v>
      </c>
      <c r="F43" s="3">
        <f t="shared" si="2"/>
        <v>41363</v>
      </c>
      <c r="G43" s="3">
        <f t="shared" si="3"/>
        <v>41182</v>
      </c>
      <c r="H43" s="3">
        <f t="shared" si="4"/>
        <v>40998</v>
      </c>
      <c r="I43" s="3">
        <f t="shared" si="5"/>
        <v>40816</v>
      </c>
      <c r="J43" s="3">
        <f t="shared" si="6"/>
        <v>40632</v>
      </c>
      <c r="K43" s="3">
        <f t="shared" si="7"/>
        <v>40451</v>
      </c>
      <c r="L43" s="3">
        <f t="shared" si="8"/>
        <v>40267</v>
      </c>
      <c r="M43" s="3">
        <f t="shared" si="9"/>
        <v>40086</v>
      </c>
      <c r="N43" s="3">
        <v>40291</v>
      </c>
      <c r="O43" s="7">
        <v>34.520000000000003</v>
      </c>
      <c r="P43" s="8">
        <v>795.6</v>
      </c>
      <c r="R43" t="str">
        <f t="shared" si="10"/>
        <v xml:space="preserve">(A.Symbol = 'CWTRQ' and A.Date &gt;= '2009-9-30' and A.Date &lt;= '2014-9-30') or </v>
      </c>
      <c r="W43" t="str">
        <f t="shared" si="11"/>
        <v>'CWTRQ',</v>
      </c>
    </row>
    <row r="44" spans="1:23" x14ac:dyDescent="0.25">
      <c r="A44" s="1" t="s">
        <v>178</v>
      </c>
      <c r="B44" s="5" t="s">
        <v>400</v>
      </c>
      <c r="C44" s="3">
        <v>39370</v>
      </c>
      <c r="D44" s="3">
        <f t="shared" si="0"/>
        <v>39187</v>
      </c>
      <c r="E44" s="3">
        <f t="shared" si="1"/>
        <v>39005</v>
      </c>
      <c r="F44" s="3">
        <f t="shared" si="2"/>
        <v>38822</v>
      </c>
      <c r="G44" s="3">
        <f t="shared" si="3"/>
        <v>38640</v>
      </c>
      <c r="H44" s="3">
        <f t="shared" si="4"/>
        <v>38457</v>
      </c>
      <c r="I44" s="3">
        <f t="shared" si="5"/>
        <v>38275</v>
      </c>
      <c r="J44" s="3">
        <f t="shared" si="6"/>
        <v>38092</v>
      </c>
      <c r="K44" s="3">
        <f t="shared" si="7"/>
        <v>37909</v>
      </c>
      <c r="L44" s="3">
        <f t="shared" si="8"/>
        <v>37726</v>
      </c>
      <c r="M44" s="3">
        <f t="shared" si="9"/>
        <v>37544</v>
      </c>
      <c r="N44" s="3">
        <v>38007</v>
      </c>
      <c r="O44" s="7">
        <v>6.76</v>
      </c>
      <c r="P44" s="8">
        <v>565.29999999999995</v>
      </c>
      <c r="R44" t="str">
        <f t="shared" si="10"/>
        <v xml:space="preserve">(A.Symbol = 'CKCRQ' and A.Date &gt;= '2002-10-15' and A.Date &lt;= '2007-10-15') or </v>
      </c>
      <c r="W44" t="str">
        <f t="shared" si="11"/>
        <v>'CKCRQ',</v>
      </c>
    </row>
    <row r="45" spans="1:23" x14ac:dyDescent="0.25">
      <c r="A45" s="1" t="s">
        <v>168</v>
      </c>
      <c r="B45" s="5" t="s">
        <v>390</v>
      </c>
      <c r="C45" s="3">
        <v>40535</v>
      </c>
      <c r="D45" s="3">
        <f t="shared" si="0"/>
        <v>40352</v>
      </c>
      <c r="E45" s="3">
        <f t="shared" si="1"/>
        <v>40170</v>
      </c>
      <c r="F45" s="3">
        <f t="shared" si="2"/>
        <v>39987</v>
      </c>
      <c r="G45" s="3">
        <f t="shared" si="3"/>
        <v>39805</v>
      </c>
      <c r="H45" s="3">
        <f t="shared" si="4"/>
        <v>39622</v>
      </c>
      <c r="I45" s="3">
        <f t="shared" si="5"/>
        <v>39439</v>
      </c>
      <c r="J45" s="3">
        <f t="shared" si="6"/>
        <v>39256</v>
      </c>
      <c r="K45" s="3">
        <f t="shared" si="7"/>
        <v>39074</v>
      </c>
      <c r="L45" s="3">
        <f t="shared" si="8"/>
        <v>38891</v>
      </c>
      <c r="M45" s="3">
        <f t="shared" si="9"/>
        <v>38709</v>
      </c>
      <c r="N45" s="3">
        <v>38869</v>
      </c>
      <c r="O45" s="7">
        <v>26.97</v>
      </c>
      <c r="P45" s="8">
        <v>4169.3999999999996</v>
      </c>
      <c r="R45" t="str">
        <f t="shared" si="10"/>
        <v xml:space="preserve">(A.Symbol = 'CBCGQ' and A.Date &gt;= '2005-12-23' and A.Date &lt;= '2010-12-23') or </v>
      </c>
      <c r="W45" t="str">
        <f t="shared" si="11"/>
        <v>'CBCGQ',</v>
      </c>
    </row>
    <row r="46" spans="1:23" x14ac:dyDescent="0.25">
      <c r="A46" s="1" t="s">
        <v>108</v>
      </c>
      <c r="B46" s="5" t="s">
        <v>330</v>
      </c>
      <c r="C46" s="3">
        <v>40843</v>
      </c>
      <c r="D46" s="3">
        <f t="shared" si="0"/>
        <v>40660</v>
      </c>
      <c r="E46" s="3">
        <f t="shared" si="1"/>
        <v>40478</v>
      </c>
      <c r="F46" s="3">
        <f t="shared" si="2"/>
        <v>40295</v>
      </c>
      <c r="G46" s="3">
        <f t="shared" si="3"/>
        <v>40113</v>
      </c>
      <c r="H46" s="3">
        <f t="shared" si="4"/>
        <v>39930</v>
      </c>
      <c r="I46" s="3">
        <f t="shared" si="5"/>
        <v>39748</v>
      </c>
      <c r="J46" s="3">
        <f t="shared" si="6"/>
        <v>39565</v>
      </c>
      <c r="K46" s="3">
        <f t="shared" si="7"/>
        <v>39382</v>
      </c>
      <c r="L46" s="3">
        <f t="shared" si="8"/>
        <v>39199</v>
      </c>
      <c r="M46" s="3">
        <f t="shared" si="9"/>
        <v>39017</v>
      </c>
      <c r="N46" s="3">
        <v>39094</v>
      </c>
      <c r="O46" s="7">
        <v>24.44</v>
      </c>
      <c r="P46" s="8">
        <v>1366.5</v>
      </c>
      <c r="R46" t="str">
        <f t="shared" si="10"/>
        <v xml:space="preserve">(A.Symbol = 'CORSQ' and A.Date &gt;= '2006-10-27' and A.Date &lt;= '2011-10-27') or </v>
      </c>
      <c r="W46" t="str">
        <f t="shared" si="11"/>
        <v>'CORSQ',</v>
      </c>
    </row>
    <row r="47" spans="1:23" x14ac:dyDescent="0.25">
      <c r="A47" s="1" t="s">
        <v>109</v>
      </c>
      <c r="B47" s="5" t="s">
        <v>331</v>
      </c>
      <c r="C47" s="3">
        <v>39629</v>
      </c>
      <c r="D47" s="3">
        <f t="shared" si="0"/>
        <v>39446</v>
      </c>
      <c r="E47" s="3">
        <f t="shared" si="1"/>
        <v>39263</v>
      </c>
      <c r="F47" s="3">
        <f t="shared" si="2"/>
        <v>39081</v>
      </c>
      <c r="G47" s="3">
        <f t="shared" si="3"/>
        <v>38898</v>
      </c>
      <c r="H47" s="3">
        <f t="shared" si="4"/>
        <v>38716</v>
      </c>
      <c r="I47" s="3">
        <f t="shared" si="5"/>
        <v>38533</v>
      </c>
      <c r="J47" s="3">
        <f t="shared" si="6"/>
        <v>38351</v>
      </c>
      <c r="K47" s="3">
        <f t="shared" si="7"/>
        <v>38168</v>
      </c>
      <c r="L47" s="3">
        <f t="shared" si="8"/>
        <v>37985</v>
      </c>
      <c r="M47" s="3">
        <f t="shared" si="9"/>
        <v>37802</v>
      </c>
      <c r="N47" s="3">
        <v>39115</v>
      </c>
      <c r="O47" s="7">
        <v>45.03</v>
      </c>
      <c r="P47" s="8">
        <v>27967</v>
      </c>
      <c r="R47" t="str">
        <f t="shared" si="10"/>
        <v xml:space="preserve">(A.Symbol = 'CFC' and A.Date &gt;= '2003-6-30' and A.Date &lt;= '2008-6-30') or </v>
      </c>
      <c r="W47" t="str">
        <f t="shared" si="11"/>
        <v>'CFC',</v>
      </c>
    </row>
    <row r="48" spans="1:23" x14ac:dyDescent="0.25">
      <c r="A48" s="1" t="s">
        <v>68</v>
      </c>
      <c r="B48" s="5" t="s">
        <v>290</v>
      </c>
      <c r="C48" s="3">
        <v>39553</v>
      </c>
      <c r="D48" s="3">
        <f t="shared" si="0"/>
        <v>39370</v>
      </c>
      <c r="E48" s="3">
        <f t="shared" si="1"/>
        <v>39187</v>
      </c>
      <c r="F48" s="3">
        <f t="shared" si="2"/>
        <v>39005</v>
      </c>
      <c r="G48" s="3">
        <f t="shared" si="3"/>
        <v>38822</v>
      </c>
      <c r="H48" s="3">
        <f t="shared" si="4"/>
        <v>38640</v>
      </c>
      <c r="I48" s="3">
        <f t="shared" si="5"/>
        <v>38457</v>
      </c>
      <c r="J48" s="3">
        <f t="shared" si="6"/>
        <v>38275</v>
      </c>
      <c r="K48" s="3">
        <f t="shared" si="7"/>
        <v>38092</v>
      </c>
      <c r="L48" s="3">
        <f t="shared" si="8"/>
        <v>37909</v>
      </c>
      <c r="M48" s="3">
        <f t="shared" si="9"/>
        <v>37726</v>
      </c>
      <c r="N48" s="3">
        <v>37888</v>
      </c>
      <c r="O48" s="7">
        <v>6.89</v>
      </c>
      <c r="P48" s="8">
        <v>1542.8</v>
      </c>
      <c r="R48" t="str">
        <f t="shared" si="10"/>
        <v xml:space="preserve">(A.Symbol = 'DVW' and A.Date &gt;= '2003-4-15' and A.Date &lt;= '2008-4-15') or </v>
      </c>
      <c r="W48" t="str">
        <f t="shared" si="11"/>
        <v>'DVW',</v>
      </c>
    </row>
    <row r="49" spans="1:23" x14ac:dyDescent="0.25">
      <c r="A49" s="1" t="s">
        <v>10</v>
      </c>
      <c r="B49" s="5" t="s">
        <v>232</v>
      </c>
      <c r="C49" s="3">
        <v>39689</v>
      </c>
      <c r="D49" s="3">
        <f t="shared" si="0"/>
        <v>39507</v>
      </c>
      <c r="E49" s="3">
        <f t="shared" si="1"/>
        <v>39323</v>
      </c>
      <c r="F49" s="3">
        <f t="shared" si="2"/>
        <v>39142</v>
      </c>
      <c r="G49" s="3">
        <f t="shared" si="3"/>
        <v>38958</v>
      </c>
      <c r="H49" s="3">
        <f t="shared" si="4"/>
        <v>38777</v>
      </c>
      <c r="I49" s="3">
        <f t="shared" si="5"/>
        <v>38593</v>
      </c>
      <c r="J49" s="3">
        <f t="shared" si="6"/>
        <v>38412</v>
      </c>
      <c r="K49" s="3">
        <f t="shared" si="7"/>
        <v>38228</v>
      </c>
      <c r="L49" s="3">
        <f t="shared" si="8"/>
        <v>38046</v>
      </c>
      <c r="M49" s="3">
        <f t="shared" si="9"/>
        <v>37862</v>
      </c>
      <c r="N49" s="3">
        <v>37929</v>
      </c>
      <c r="O49" s="7">
        <v>17.05</v>
      </c>
      <c r="P49" s="8">
        <v>1082.4000000000001</v>
      </c>
      <c r="R49" t="str">
        <f t="shared" si="10"/>
        <v xml:space="preserve">(A.Symbol = 'CMOS' and A.Date &gt;= '2003-8-29' and A.Date &lt;= '2008-8-29') or </v>
      </c>
      <c r="W49" t="str">
        <f t="shared" si="11"/>
        <v>'CMOS',</v>
      </c>
    </row>
    <row r="50" spans="1:23" x14ac:dyDescent="0.25">
      <c r="A50" s="1" t="s">
        <v>113</v>
      </c>
      <c r="B50" s="5" t="s">
        <v>335</v>
      </c>
      <c r="C50" s="3">
        <v>43259</v>
      </c>
      <c r="D50" s="3">
        <f t="shared" si="0"/>
        <v>43077</v>
      </c>
      <c r="E50" s="3">
        <f t="shared" si="1"/>
        <v>42894</v>
      </c>
      <c r="F50" s="3">
        <f t="shared" si="2"/>
        <v>42712</v>
      </c>
      <c r="G50" s="3">
        <f t="shared" si="3"/>
        <v>42529</v>
      </c>
      <c r="H50" s="3">
        <f t="shared" si="4"/>
        <v>42346</v>
      </c>
      <c r="I50" s="3">
        <f t="shared" si="5"/>
        <v>42163</v>
      </c>
      <c r="J50" s="3">
        <f t="shared" si="6"/>
        <v>41981</v>
      </c>
      <c r="K50" s="3">
        <f t="shared" si="7"/>
        <v>41798</v>
      </c>
      <c r="L50" s="3">
        <f t="shared" si="8"/>
        <v>41616</v>
      </c>
      <c r="M50" s="3">
        <f t="shared" si="9"/>
        <v>41433</v>
      </c>
      <c r="N50" s="3">
        <v>41645</v>
      </c>
      <c r="O50" s="7">
        <v>64.64</v>
      </c>
      <c r="P50" s="8">
        <v>1657.9</v>
      </c>
      <c r="R50" t="str">
        <f t="shared" si="10"/>
        <v xml:space="preserve">(A.Symbol = 'CMLSQ' and A.Date &gt;= '2013-6-8' and A.Date &lt;= '2018-6-8') or </v>
      </c>
      <c r="W50" t="str">
        <f t="shared" si="11"/>
        <v>'CMLSQ',</v>
      </c>
    </row>
    <row r="51" spans="1:23" x14ac:dyDescent="0.25">
      <c r="A51" s="1" t="s">
        <v>50</v>
      </c>
      <c r="B51" s="5" t="s">
        <v>272</v>
      </c>
      <c r="C51" s="3">
        <v>39478</v>
      </c>
      <c r="D51" s="3">
        <f t="shared" si="0"/>
        <v>39294</v>
      </c>
      <c r="E51" s="3">
        <f t="shared" si="1"/>
        <v>39113</v>
      </c>
      <c r="F51" s="3">
        <f t="shared" si="2"/>
        <v>38929</v>
      </c>
      <c r="G51" s="3">
        <f t="shared" si="3"/>
        <v>38748</v>
      </c>
      <c r="H51" s="3">
        <f t="shared" si="4"/>
        <v>38564</v>
      </c>
      <c r="I51" s="3">
        <f t="shared" si="5"/>
        <v>38383</v>
      </c>
      <c r="J51" s="3">
        <f t="shared" si="6"/>
        <v>38199</v>
      </c>
      <c r="K51" s="3">
        <f t="shared" si="7"/>
        <v>38017</v>
      </c>
      <c r="L51" s="3">
        <f t="shared" si="8"/>
        <v>37833</v>
      </c>
      <c r="M51" s="3">
        <f t="shared" si="9"/>
        <v>37652</v>
      </c>
      <c r="N51" s="3">
        <v>38012</v>
      </c>
      <c r="O51" s="7">
        <v>22.95</v>
      </c>
      <c r="P51" s="8">
        <v>3410.8</v>
      </c>
      <c r="R51" t="str">
        <f t="shared" si="10"/>
        <v xml:space="preserve">(A.Symbol = 'DCNAQ' and A.Date &gt;= '2003-1-31' and A.Date &lt;= '2008-1-31') or </v>
      </c>
      <c r="W51" t="str">
        <f t="shared" si="11"/>
        <v>'DCNAQ',</v>
      </c>
    </row>
    <row r="52" spans="1:23" x14ac:dyDescent="0.25">
      <c r="A52" s="1" t="s">
        <v>133</v>
      </c>
      <c r="B52" s="5" t="s">
        <v>355</v>
      </c>
      <c r="C52" s="3">
        <v>40093</v>
      </c>
      <c r="D52" s="3">
        <f t="shared" si="0"/>
        <v>39910</v>
      </c>
      <c r="E52" s="3">
        <f t="shared" si="1"/>
        <v>39728</v>
      </c>
      <c r="F52" s="3">
        <f t="shared" si="2"/>
        <v>39545</v>
      </c>
      <c r="G52" s="3">
        <f t="shared" si="3"/>
        <v>39362</v>
      </c>
      <c r="H52" s="3">
        <f t="shared" si="4"/>
        <v>39179</v>
      </c>
      <c r="I52" s="3">
        <f t="shared" si="5"/>
        <v>38997</v>
      </c>
      <c r="J52" s="3">
        <f t="shared" si="6"/>
        <v>38814</v>
      </c>
      <c r="K52" s="3">
        <f t="shared" si="7"/>
        <v>38632</v>
      </c>
      <c r="L52" s="3">
        <f t="shared" si="8"/>
        <v>38449</v>
      </c>
      <c r="M52" s="3">
        <f t="shared" si="9"/>
        <v>38267</v>
      </c>
      <c r="N52" s="3">
        <v>38306</v>
      </c>
      <c r="O52" s="7">
        <v>9.18</v>
      </c>
      <c r="P52" s="8">
        <v>5151.7</v>
      </c>
      <c r="R52" t="str">
        <f t="shared" si="10"/>
        <v xml:space="preserve">(A.Symbol = 'DPHIQ' and A.Date &gt;= '2004-10-7' and A.Date &lt;= '2009-10-7') or </v>
      </c>
      <c r="W52" t="str">
        <f t="shared" si="11"/>
        <v>'DPHIQ',</v>
      </c>
    </row>
    <row r="53" spans="1:23" x14ac:dyDescent="0.25">
      <c r="A53" s="1" t="s">
        <v>122</v>
      </c>
      <c r="B53" s="5" t="s">
        <v>344</v>
      </c>
      <c r="C53" s="3">
        <v>39199</v>
      </c>
      <c r="D53" s="3">
        <f t="shared" si="0"/>
        <v>39017</v>
      </c>
      <c r="E53" s="3">
        <f t="shared" si="1"/>
        <v>38834</v>
      </c>
      <c r="F53" s="3">
        <f t="shared" si="2"/>
        <v>38652</v>
      </c>
      <c r="G53" s="3">
        <f t="shared" si="3"/>
        <v>38469</v>
      </c>
      <c r="H53" s="3">
        <f t="shared" si="4"/>
        <v>38287</v>
      </c>
      <c r="I53" s="3">
        <f t="shared" si="5"/>
        <v>38104</v>
      </c>
      <c r="J53" s="3">
        <f t="shared" si="6"/>
        <v>37921</v>
      </c>
      <c r="K53" s="3">
        <f t="shared" si="7"/>
        <v>37738</v>
      </c>
      <c r="L53" s="3">
        <f t="shared" si="8"/>
        <v>37556</v>
      </c>
      <c r="M53" s="3">
        <f t="shared" si="9"/>
        <v>37373</v>
      </c>
      <c r="N53" s="3">
        <v>37373</v>
      </c>
      <c r="O53" s="7">
        <v>28.27</v>
      </c>
      <c r="P53" s="8">
        <v>3483.8</v>
      </c>
      <c r="R53" t="str">
        <f t="shared" si="10"/>
        <v xml:space="preserve">(A.Symbol = 'DALRQ' and A.Date &gt;= '2002-4-27' and A.Date &lt;= '2007-4-27') or </v>
      </c>
      <c r="W53" t="str">
        <f t="shared" si="11"/>
        <v>'DALRQ',</v>
      </c>
    </row>
    <row r="54" spans="1:23" x14ac:dyDescent="0.25">
      <c r="A54" s="1" t="s">
        <v>181</v>
      </c>
      <c r="B54" s="5" t="s">
        <v>403</v>
      </c>
      <c r="C54" s="3">
        <v>41152</v>
      </c>
      <c r="D54" s="3">
        <f t="shared" si="0"/>
        <v>40970</v>
      </c>
      <c r="E54" s="3">
        <f t="shared" si="1"/>
        <v>40786</v>
      </c>
      <c r="F54" s="3">
        <f t="shared" si="2"/>
        <v>40605</v>
      </c>
      <c r="G54" s="3">
        <f t="shared" si="3"/>
        <v>40421</v>
      </c>
      <c r="H54" s="3">
        <f t="shared" si="4"/>
        <v>40240</v>
      </c>
      <c r="I54" s="3">
        <f t="shared" si="5"/>
        <v>40056</v>
      </c>
      <c r="J54" s="3">
        <f t="shared" si="6"/>
        <v>39875</v>
      </c>
      <c r="K54" s="3">
        <f t="shared" si="7"/>
        <v>39691</v>
      </c>
      <c r="L54" s="3">
        <f t="shared" si="8"/>
        <v>39509</v>
      </c>
      <c r="M54" s="3">
        <f t="shared" si="9"/>
        <v>39325</v>
      </c>
      <c r="N54" s="3">
        <v>39616</v>
      </c>
      <c r="O54" s="7">
        <v>281.8</v>
      </c>
      <c r="P54" s="8">
        <v>2889.4</v>
      </c>
      <c r="R54" t="str">
        <f t="shared" si="10"/>
        <v xml:space="preserve">(A.Symbol = 'DPTRQ' and A.Date &gt;= '2007-8-31' and A.Date &lt;= '2012-8-31') or </v>
      </c>
      <c r="W54" t="str">
        <f t="shared" si="11"/>
        <v>'DPTRQ',</v>
      </c>
    </row>
    <row r="55" spans="1:23" x14ac:dyDescent="0.25">
      <c r="A55" s="1" t="s">
        <v>19</v>
      </c>
      <c r="B55" s="5" t="s">
        <v>241</v>
      </c>
      <c r="C55" s="3">
        <v>42165</v>
      </c>
      <c r="D55" s="3">
        <f t="shared" si="0"/>
        <v>41983</v>
      </c>
      <c r="E55" s="3">
        <f t="shared" si="1"/>
        <v>41800</v>
      </c>
      <c r="F55" s="3">
        <f t="shared" si="2"/>
        <v>41618</v>
      </c>
      <c r="G55" s="3">
        <f t="shared" si="3"/>
        <v>41435</v>
      </c>
      <c r="H55" s="3">
        <f t="shared" si="4"/>
        <v>41253</v>
      </c>
      <c r="I55" s="3">
        <f t="shared" si="5"/>
        <v>41070</v>
      </c>
      <c r="J55" s="3">
        <f t="shared" si="6"/>
        <v>40887</v>
      </c>
      <c r="K55" s="3">
        <f t="shared" si="7"/>
        <v>40704</v>
      </c>
      <c r="L55" s="3">
        <f t="shared" si="8"/>
        <v>40522</v>
      </c>
      <c r="M55" s="3">
        <f t="shared" si="9"/>
        <v>40339</v>
      </c>
      <c r="N55" s="3">
        <v>40662</v>
      </c>
      <c r="O55" s="7">
        <v>43.43</v>
      </c>
      <c r="P55" s="8">
        <v>6320</v>
      </c>
      <c r="R55" t="str">
        <f t="shared" si="10"/>
        <v xml:space="preserve">(A.Symbol = 'DNDN' and A.Date &gt;= '2010-6-10' and A.Date &lt;= '2015-6-10') or </v>
      </c>
      <c r="W55" t="str">
        <f t="shared" si="11"/>
        <v>'DNDN',</v>
      </c>
    </row>
    <row r="56" spans="1:23" x14ac:dyDescent="0.25">
      <c r="A56" s="1" t="s">
        <v>196</v>
      </c>
      <c r="B56" s="5" t="s">
        <v>418</v>
      </c>
      <c r="C56" s="3">
        <v>41394</v>
      </c>
      <c r="D56" s="3">
        <f t="shared" si="0"/>
        <v>41212</v>
      </c>
      <c r="E56" s="3">
        <f t="shared" si="1"/>
        <v>41029</v>
      </c>
      <c r="F56" s="3">
        <f t="shared" si="2"/>
        <v>40846</v>
      </c>
      <c r="G56" s="3">
        <f t="shared" si="3"/>
        <v>40663</v>
      </c>
      <c r="H56" s="3">
        <f t="shared" si="4"/>
        <v>40481</v>
      </c>
      <c r="I56" s="3">
        <f t="shared" si="5"/>
        <v>40298</v>
      </c>
      <c r="J56" s="3">
        <f t="shared" si="6"/>
        <v>40116</v>
      </c>
      <c r="K56" s="3">
        <f t="shared" si="7"/>
        <v>39933</v>
      </c>
      <c r="L56" s="3">
        <f t="shared" si="8"/>
        <v>39751</v>
      </c>
      <c r="M56" s="3">
        <f t="shared" si="9"/>
        <v>39568</v>
      </c>
      <c r="N56" s="3">
        <v>40211</v>
      </c>
      <c r="O56" s="7">
        <v>34.4</v>
      </c>
      <c r="P56" s="8">
        <v>1720.5</v>
      </c>
      <c r="R56" t="str">
        <f t="shared" si="10"/>
        <v xml:space="preserve">(A.Symbol = 'DEXO' and A.Date &gt;= '2008-4-30' and A.Date &lt;= '2013-4-30') or </v>
      </c>
      <c r="W56" t="str">
        <f t="shared" si="11"/>
        <v>'DEXO',</v>
      </c>
    </row>
    <row r="57" spans="1:23" x14ac:dyDescent="0.25">
      <c r="A57" s="1" t="s">
        <v>166</v>
      </c>
      <c r="B57" s="5" t="s">
        <v>388</v>
      </c>
      <c r="C57" s="3">
        <v>40141</v>
      </c>
      <c r="D57" s="3">
        <f t="shared" si="0"/>
        <v>39957</v>
      </c>
      <c r="E57" s="3">
        <f t="shared" si="1"/>
        <v>39776</v>
      </c>
      <c r="F57" s="3">
        <f t="shared" si="2"/>
        <v>39592</v>
      </c>
      <c r="G57" s="3">
        <f t="shared" si="3"/>
        <v>39410</v>
      </c>
      <c r="H57" s="3">
        <f t="shared" si="4"/>
        <v>39226</v>
      </c>
      <c r="I57" s="3">
        <f t="shared" si="5"/>
        <v>39045</v>
      </c>
      <c r="J57" s="3">
        <f t="shared" si="6"/>
        <v>38861</v>
      </c>
      <c r="K57" s="3">
        <f t="shared" si="7"/>
        <v>38680</v>
      </c>
      <c r="L57" s="3">
        <f t="shared" si="8"/>
        <v>38496</v>
      </c>
      <c r="M57" s="3">
        <f t="shared" si="9"/>
        <v>38315</v>
      </c>
      <c r="N57" s="3">
        <v>38566</v>
      </c>
      <c r="O57" s="7">
        <v>80.510000000000005</v>
      </c>
      <c r="P57" s="8">
        <v>2242.5</v>
      </c>
      <c r="R57" t="str">
        <f t="shared" si="10"/>
        <v xml:space="preserve">(A.Symbol = 'DWNFQ' and A.Date &gt;= '2004-11-24' and A.Date &lt;= '2009-11-24') or </v>
      </c>
      <c r="W57" t="str">
        <f t="shared" si="11"/>
        <v>'DWNFQ',</v>
      </c>
    </row>
    <row r="58" spans="1:23" x14ac:dyDescent="0.25">
      <c r="A58" s="1" t="s">
        <v>162</v>
      </c>
      <c r="B58" s="5" t="s">
        <v>384</v>
      </c>
      <c r="C58" s="3">
        <v>39297</v>
      </c>
      <c r="D58" s="3">
        <f t="shared" si="0"/>
        <v>39116</v>
      </c>
      <c r="E58" s="3">
        <f t="shared" si="1"/>
        <v>38932</v>
      </c>
      <c r="F58" s="3">
        <f t="shared" si="2"/>
        <v>38751</v>
      </c>
      <c r="G58" s="3">
        <f t="shared" si="3"/>
        <v>38567</v>
      </c>
      <c r="H58" s="3">
        <f t="shared" si="4"/>
        <v>38386</v>
      </c>
      <c r="I58" s="3">
        <f t="shared" si="5"/>
        <v>38202</v>
      </c>
      <c r="J58" s="3">
        <f t="shared" si="6"/>
        <v>38020</v>
      </c>
      <c r="K58" s="3">
        <f t="shared" si="7"/>
        <v>37836</v>
      </c>
      <c r="L58" s="3">
        <f t="shared" si="8"/>
        <v>37655</v>
      </c>
      <c r="M58" s="3">
        <f t="shared" si="9"/>
        <v>37471</v>
      </c>
      <c r="N58" s="3">
        <v>37512</v>
      </c>
      <c r="O58" s="7">
        <v>11.16</v>
      </c>
      <c r="P58" s="8">
        <v>129.4</v>
      </c>
      <c r="R58" t="str">
        <f t="shared" si="10"/>
        <v xml:space="preserve">(A.Symbol = 'ESHEQ' and A.Date &gt;= '2002-8-3' and A.Date &lt;= '2007-8-3') or </v>
      </c>
      <c r="W58" t="str">
        <f t="shared" si="11"/>
        <v>'ESHEQ',</v>
      </c>
    </row>
    <row r="59" spans="1:23" x14ac:dyDescent="0.25">
      <c r="A59" s="1" t="s">
        <v>115</v>
      </c>
      <c r="B59" s="5" t="s">
        <v>337</v>
      </c>
      <c r="C59" s="3">
        <v>41520</v>
      </c>
      <c r="D59" s="3">
        <f t="shared" si="0"/>
        <v>41336</v>
      </c>
      <c r="E59" s="3">
        <f t="shared" si="1"/>
        <v>41155</v>
      </c>
      <c r="F59" s="3">
        <f t="shared" si="2"/>
        <v>40971</v>
      </c>
      <c r="G59" s="3">
        <f t="shared" si="3"/>
        <v>40789</v>
      </c>
      <c r="H59" s="3">
        <f t="shared" si="4"/>
        <v>40605</v>
      </c>
      <c r="I59" s="3">
        <f t="shared" si="5"/>
        <v>40424</v>
      </c>
      <c r="J59" s="3">
        <f t="shared" si="6"/>
        <v>40240</v>
      </c>
      <c r="K59" s="3">
        <f t="shared" si="7"/>
        <v>40059</v>
      </c>
      <c r="L59" s="3">
        <f t="shared" si="8"/>
        <v>39875</v>
      </c>
      <c r="M59" s="3">
        <f t="shared" si="9"/>
        <v>39694</v>
      </c>
      <c r="N59" s="3">
        <v>39710</v>
      </c>
      <c r="O59" s="7">
        <v>15.85</v>
      </c>
      <c r="P59" s="8">
        <v>4567.8999999999996</v>
      </c>
      <c r="R59" t="str">
        <f t="shared" si="10"/>
        <v xml:space="preserve">(A.Symbol = 'EKDKQ' and A.Date &gt;= '2008-9-3' and A.Date &lt;= '2013-9-3') or </v>
      </c>
      <c r="W59" t="str">
        <f t="shared" si="11"/>
        <v>'EKDKQ',</v>
      </c>
    </row>
    <row r="60" spans="1:23" x14ac:dyDescent="0.25">
      <c r="A60" s="1" t="s">
        <v>62</v>
      </c>
      <c r="B60" s="5" t="s">
        <v>284</v>
      </c>
      <c r="C60" s="3">
        <v>40009</v>
      </c>
      <c r="D60" s="3">
        <f t="shared" si="0"/>
        <v>39828</v>
      </c>
      <c r="E60" s="3">
        <f t="shared" si="1"/>
        <v>39644</v>
      </c>
      <c r="F60" s="3">
        <f t="shared" si="2"/>
        <v>39462</v>
      </c>
      <c r="G60" s="3">
        <f t="shared" si="3"/>
        <v>39278</v>
      </c>
      <c r="H60" s="3">
        <f t="shared" si="4"/>
        <v>39097</v>
      </c>
      <c r="I60" s="3">
        <f t="shared" si="5"/>
        <v>38913</v>
      </c>
      <c r="J60" s="3">
        <f t="shared" si="6"/>
        <v>38732</v>
      </c>
      <c r="K60" s="3">
        <f t="shared" si="7"/>
        <v>38548</v>
      </c>
      <c r="L60" s="3">
        <f t="shared" si="8"/>
        <v>38367</v>
      </c>
      <c r="M60" s="3">
        <f t="shared" si="9"/>
        <v>38183</v>
      </c>
      <c r="N60" s="3">
        <v>38810</v>
      </c>
      <c r="O60" s="7">
        <v>5.92</v>
      </c>
      <c r="P60" s="8">
        <v>129.69999999999999</v>
      </c>
      <c r="R60" t="str">
        <f t="shared" si="10"/>
        <v xml:space="preserve">(A.Symbol = 'EGLS' and A.Date &gt;= '2004-7-15' and A.Date &lt;= '2009-7-15') or </v>
      </c>
      <c r="W60" t="str">
        <f t="shared" si="11"/>
        <v>'EGLS',</v>
      </c>
    </row>
    <row r="61" spans="1:23" x14ac:dyDescent="0.25">
      <c r="A61" s="1" t="s">
        <v>2</v>
      </c>
      <c r="B61" s="5" t="s">
        <v>224</v>
      </c>
      <c r="C61" s="3">
        <v>40998</v>
      </c>
      <c r="D61" s="3">
        <f t="shared" si="0"/>
        <v>40816</v>
      </c>
      <c r="E61" s="3">
        <f t="shared" si="1"/>
        <v>40632</v>
      </c>
      <c r="F61" s="3">
        <f t="shared" si="2"/>
        <v>40451</v>
      </c>
      <c r="G61" s="3">
        <f t="shared" si="3"/>
        <v>40267</v>
      </c>
      <c r="H61" s="3">
        <f t="shared" si="4"/>
        <v>40086</v>
      </c>
      <c r="I61" s="3">
        <f t="shared" si="5"/>
        <v>39902</v>
      </c>
      <c r="J61" s="3">
        <f t="shared" si="6"/>
        <v>39721</v>
      </c>
      <c r="K61" s="3">
        <f t="shared" si="7"/>
        <v>39537</v>
      </c>
      <c r="L61" s="3">
        <f t="shared" si="8"/>
        <v>39355</v>
      </c>
      <c r="M61" s="3">
        <f t="shared" si="9"/>
        <v>39171</v>
      </c>
      <c r="N61" s="3">
        <v>39790</v>
      </c>
      <c r="O61" s="7">
        <v>9.4</v>
      </c>
      <c r="P61" s="8">
        <v>1061</v>
      </c>
      <c r="R61" t="str">
        <f t="shared" si="10"/>
        <v xml:space="preserve">(A.Symbol = 'HEVVQ' and A.Date &gt;= '2007-3-30' and A.Date &lt;= '2012-3-30') or </v>
      </c>
      <c r="W61" t="str">
        <f t="shared" si="11"/>
        <v>'HEVVQ',</v>
      </c>
    </row>
    <row r="62" spans="1:23" x14ac:dyDescent="0.25">
      <c r="A62" s="1" t="s">
        <v>97</v>
      </c>
      <c r="B62" s="5" t="s">
        <v>319</v>
      </c>
      <c r="C62" s="3">
        <v>41156</v>
      </c>
      <c r="D62" s="3">
        <f t="shared" si="0"/>
        <v>40972</v>
      </c>
      <c r="E62" s="3">
        <f t="shared" si="1"/>
        <v>40790</v>
      </c>
      <c r="F62" s="3">
        <f t="shared" si="2"/>
        <v>40606</v>
      </c>
      <c r="G62" s="3">
        <f t="shared" si="3"/>
        <v>40425</v>
      </c>
      <c r="H62" s="3">
        <f t="shared" si="4"/>
        <v>40241</v>
      </c>
      <c r="I62" s="3">
        <f t="shared" si="5"/>
        <v>40060</v>
      </c>
      <c r="J62" s="3">
        <f t="shared" si="6"/>
        <v>39876</v>
      </c>
      <c r="K62" s="3">
        <f t="shared" si="7"/>
        <v>39695</v>
      </c>
      <c r="L62" s="3">
        <f t="shared" si="8"/>
        <v>39511</v>
      </c>
      <c r="M62" s="3">
        <f t="shared" si="9"/>
        <v>39329</v>
      </c>
      <c r="N62" s="3">
        <v>39622</v>
      </c>
      <c r="O62" s="7">
        <v>81.069999999999993</v>
      </c>
      <c r="P62" s="8">
        <v>3283.3</v>
      </c>
      <c r="R62" t="str">
        <f t="shared" si="10"/>
        <v xml:space="preserve">(A.Symbol = 'ENERQ' and A.Date &gt;= '2007-9-4' and A.Date &lt;= '2012-9-4') or </v>
      </c>
      <c r="W62" t="str">
        <f t="shared" si="11"/>
        <v>'ENERQ',</v>
      </c>
    </row>
    <row r="63" spans="1:23" x14ac:dyDescent="0.25">
      <c r="A63" s="1" t="s">
        <v>164</v>
      </c>
      <c r="B63" s="5" t="s">
        <v>386</v>
      </c>
      <c r="C63" s="3">
        <v>38308</v>
      </c>
      <c r="D63" s="3">
        <f t="shared" si="0"/>
        <v>38124</v>
      </c>
      <c r="E63" s="3">
        <f t="shared" si="1"/>
        <v>37942</v>
      </c>
      <c r="F63" s="3">
        <f t="shared" si="2"/>
        <v>37758</v>
      </c>
      <c r="G63" s="3">
        <f t="shared" si="3"/>
        <v>37577</v>
      </c>
      <c r="H63" s="3">
        <f t="shared" si="4"/>
        <v>37393</v>
      </c>
      <c r="I63" s="3">
        <f t="shared" si="5"/>
        <v>37212</v>
      </c>
      <c r="J63" s="3">
        <f t="shared" si="6"/>
        <v>37028</v>
      </c>
      <c r="K63" s="3">
        <f t="shared" si="7"/>
        <v>36847</v>
      </c>
      <c r="L63" s="3">
        <f t="shared" si="8"/>
        <v>36663</v>
      </c>
      <c r="M63" s="3">
        <f t="shared" si="9"/>
        <v>36481</v>
      </c>
      <c r="N63" s="3">
        <v>36761</v>
      </c>
      <c r="O63" s="7">
        <v>90</v>
      </c>
      <c r="P63" s="8">
        <v>66502.5</v>
      </c>
      <c r="R63" t="str">
        <f t="shared" si="10"/>
        <v xml:space="preserve">(A.Symbol = 'ENRNQ' and A.Date &gt;= '1999-11-17' and A.Date &lt;= '2004-11-17') or </v>
      </c>
      <c r="W63" t="str">
        <f t="shared" si="11"/>
        <v>'ENRNQ',</v>
      </c>
    </row>
    <row r="64" spans="1:23" x14ac:dyDescent="0.25">
      <c r="A64" s="1" t="s">
        <v>27</v>
      </c>
      <c r="B64" s="5" t="s">
        <v>249</v>
      </c>
      <c r="C64" s="3">
        <v>41793</v>
      </c>
      <c r="D64" s="3">
        <f t="shared" si="0"/>
        <v>41611</v>
      </c>
      <c r="E64" s="3">
        <f t="shared" si="1"/>
        <v>41428</v>
      </c>
      <c r="F64" s="3">
        <f t="shared" si="2"/>
        <v>41246</v>
      </c>
      <c r="G64" s="3">
        <f t="shared" si="3"/>
        <v>41063</v>
      </c>
      <c r="H64" s="3">
        <f t="shared" si="4"/>
        <v>40880</v>
      </c>
      <c r="I64" s="3">
        <f t="shared" si="5"/>
        <v>40697</v>
      </c>
      <c r="J64" s="3">
        <f t="shared" si="6"/>
        <v>40515</v>
      </c>
      <c r="K64" s="3">
        <f t="shared" si="7"/>
        <v>40332</v>
      </c>
      <c r="L64" s="3">
        <f t="shared" si="8"/>
        <v>40150</v>
      </c>
      <c r="M64" s="3">
        <f t="shared" si="9"/>
        <v>39967</v>
      </c>
      <c r="N64" s="3">
        <v>41565</v>
      </c>
      <c r="O64" s="7">
        <v>42.27</v>
      </c>
      <c r="P64" s="8">
        <v>1650.5</v>
      </c>
      <c r="R64" t="str">
        <f t="shared" si="10"/>
        <v xml:space="preserve">(A.Symbol = 'EPL' and A.Date &gt;= '2009-6-3' and A.Date &lt;= '2014-6-3') or </v>
      </c>
      <c r="W64" t="str">
        <f t="shared" si="11"/>
        <v>'EPL',</v>
      </c>
    </row>
    <row r="65" spans="1:23" x14ac:dyDescent="0.25">
      <c r="A65" s="1" t="s">
        <v>203</v>
      </c>
      <c r="B65" s="5" t="s">
        <v>425</v>
      </c>
      <c r="C65" s="3">
        <v>43215</v>
      </c>
      <c r="D65" s="3">
        <f t="shared" si="0"/>
        <v>43033</v>
      </c>
      <c r="E65" s="3">
        <f t="shared" si="1"/>
        <v>42850</v>
      </c>
      <c r="F65" s="3">
        <f t="shared" si="2"/>
        <v>42668</v>
      </c>
      <c r="G65" s="3">
        <f t="shared" si="3"/>
        <v>42485</v>
      </c>
      <c r="H65" s="3">
        <f t="shared" si="4"/>
        <v>42302</v>
      </c>
      <c r="I65" s="3">
        <f t="shared" si="5"/>
        <v>42119</v>
      </c>
      <c r="J65" s="3">
        <f t="shared" si="6"/>
        <v>41937</v>
      </c>
      <c r="K65" s="3">
        <f t="shared" si="7"/>
        <v>41754</v>
      </c>
      <c r="L65" s="3">
        <f t="shared" si="8"/>
        <v>41572</v>
      </c>
      <c r="M65" s="3">
        <f t="shared" si="9"/>
        <v>41389</v>
      </c>
      <c r="N65" s="3">
        <v>42157</v>
      </c>
      <c r="O65" s="7">
        <v>8.76</v>
      </c>
      <c r="P65" s="8">
        <v>1848.0410999999999</v>
      </c>
      <c r="R65" t="str">
        <f t="shared" si="10"/>
        <v xml:space="preserve">(A.Symbol = 'ERN' and A.Date &gt;= '2013-4-25' and A.Date &lt;= '2018-4-25') or </v>
      </c>
      <c r="W65" t="str">
        <f t="shared" si="11"/>
        <v>'ERN',</v>
      </c>
    </row>
    <row r="66" spans="1:23" x14ac:dyDescent="0.25">
      <c r="A66" s="1" t="s">
        <v>51</v>
      </c>
      <c r="B66" s="5" t="s">
        <v>273</v>
      </c>
      <c r="C66" s="3">
        <v>43230</v>
      </c>
      <c r="D66" s="3">
        <f t="shared" ref="D66:D129" si="12">DATE(YEAR($C66),MONTH($C66)-6,DAY($C66))</f>
        <v>43049</v>
      </c>
      <c r="E66" s="3">
        <f t="shared" ref="E66:E129" si="13">DATE(YEAR($C66)-1,MONTH($C66),DAY($C66))</f>
        <v>42865</v>
      </c>
      <c r="F66" s="3">
        <f t="shared" ref="F66:F129" si="14">DATE(YEAR($C66)-1,MONTH($C66)-6,DAY($C66))</f>
        <v>42684</v>
      </c>
      <c r="G66" s="3">
        <f t="shared" ref="G66:G129" si="15">DATE(YEAR($C66)-2,MONTH($C66),DAY($C66))</f>
        <v>42500</v>
      </c>
      <c r="H66" s="3">
        <f t="shared" ref="H66:H129" si="16">DATE(YEAR($C66)-2,MONTH($C66)-6,DAY($C66))</f>
        <v>42318</v>
      </c>
      <c r="I66" s="3">
        <f t="shared" ref="I66:I129" si="17">DATE(YEAR($C66)-3,MONTH($C66),DAY($C66))</f>
        <v>42134</v>
      </c>
      <c r="J66" s="3">
        <f t="shared" ref="J66:J129" si="18">DATE(YEAR($C66)-3,MONTH($C66)-6,DAY($C66))</f>
        <v>41953</v>
      </c>
      <c r="K66" s="3">
        <f t="shared" ref="K66:K129" si="19">DATE(YEAR($C66)-4,MONTH($C66),DAY($C66))</f>
        <v>41769</v>
      </c>
      <c r="L66" s="3">
        <f t="shared" ref="L66:L129" si="20">DATE(YEAR($C66)-4,MONTH($C66)-6,DAY($C66))</f>
        <v>41588</v>
      </c>
      <c r="M66" s="3">
        <f t="shared" ref="M66:M129" si="21">DATE(YEAR($C66)-5,MONTH($C66),DAY($C66))</f>
        <v>41404</v>
      </c>
      <c r="N66" s="3">
        <v>41485</v>
      </c>
      <c r="O66" s="7">
        <v>42.82</v>
      </c>
      <c r="P66" s="8">
        <v>1824.0934999999999</v>
      </c>
      <c r="R66" t="str">
        <f t="shared" si="10"/>
        <v xml:space="preserve">(A.Symbol = 'EVEP' and A.Date &gt;= '2013-5-10' and A.Date &lt;= '2018-5-10') or </v>
      </c>
      <c r="W66" t="str">
        <f t="shared" si="11"/>
        <v>'EVEP',</v>
      </c>
    </row>
    <row r="67" spans="1:23" x14ac:dyDescent="0.25">
      <c r="A67" s="1" t="s">
        <v>179</v>
      </c>
      <c r="B67" s="5" t="s">
        <v>401</v>
      </c>
      <c r="C67" s="3">
        <v>41487</v>
      </c>
      <c r="D67" s="3">
        <f t="shared" si="12"/>
        <v>41306</v>
      </c>
      <c r="E67" s="3">
        <f t="shared" si="13"/>
        <v>41122</v>
      </c>
      <c r="F67" s="3">
        <f t="shared" si="14"/>
        <v>40940</v>
      </c>
      <c r="G67" s="3">
        <f t="shared" si="15"/>
        <v>40756</v>
      </c>
      <c r="H67" s="3">
        <f t="shared" si="16"/>
        <v>40575</v>
      </c>
      <c r="I67" s="3">
        <f t="shared" si="17"/>
        <v>40391</v>
      </c>
      <c r="J67" s="3">
        <f t="shared" si="18"/>
        <v>40210</v>
      </c>
      <c r="K67" s="3">
        <f t="shared" si="19"/>
        <v>40026</v>
      </c>
      <c r="L67" s="3">
        <f t="shared" si="20"/>
        <v>39845</v>
      </c>
      <c r="M67" s="3">
        <f t="shared" si="21"/>
        <v>39661</v>
      </c>
      <c r="N67" s="3">
        <v>39685</v>
      </c>
      <c r="O67" s="7">
        <v>24.6</v>
      </c>
      <c r="P67" s="8">
        <v>173.5</v>
      </c>
      <c r="R67" t="str">
        <f t="shared" ref="R67:R130" si="22">"(A.Symbol = '"&amp;$A67&amp;"' and A.Date &gt;= '"&amp;YEAR($M67)&amp;"-"&amp;MONTH($M67)&amp;"-"&amp;DAY($M67)&amp;"' and A.Date &lt;= '"&amp;YEAR($C67)&amp;"-"&amp;MONTH($C67)&amp;"-"&amp;DAY($C67)&amp;"') or "</f>
        <v xml:space="preserve">(A.Symbol = 'EVEQ' and A.Date &gt;= '2008-8-1' and A.Date &lt;= '2013-8-1') or </v>
      </c>
      <c r="W67" t="str">
        <f t="shared" ref="W67:W130" si="23">"'"&amp;$A67&amp;"',"</f>
        <v>'EVEQ',</v>
      </c>
    </row>
    <row r="68" spans="1:23" x14ac:dyDescent="0.25">
      <c r="A68" s="1" t="s">
        <v>48</v>
      </c>
      <c r="B68" s="5" t="s">
        <v>270</v>
      </c>
      <c r="C68" s="3">
        <v>41109</v>
      </c>
      <c r="D68" s="3">
        <f t="shared" si="12"/>
        <v>40927</v>
      </c>
      <c r="E68" s="3">
        <f t="shared" si="13"/>
        <v>40743</v>
      </c>
      <c r="F68" s="3">
        <f t="shared" si="14"/>
        <v>40562</v>
      </c>
      <c r="G68" s="3">
        <f t="shared" si="15"/>
        <v>40378</v>
      </c>
      <c r="H68" s="3">
        <f t="shared" si="16"/>
        <v>40197</v>
      </c>
      <c r="I68" s="3">
        <f t="shared" si="17"/>
        <v>40013</v>
      </c>
      <c r="J68" s="3">
        <f t="shared" si="18"/>
        <v>39832</v>
      </c>
      <c r="K68" s="3">
        <f t="shared" si="19"/>
        <v>39648</v>
      </c>
      <c r="L68" s="3">
        <f t="shared" si="20"/>
        <v>39466</v>
      </c>
      <c r="M68" s="3">
        <f t="shared" si="21"/>
        <v>39282</v>
      </c>
      <c r="N68" s="3">
        <v>39442</v>
      </c>
      <c r="O68" s="7">
        <v>113.017</v>
      </c>
      <c r="P68" s="8">
        <v>1909.4</v>
      </c>
      <c r="R68" t="str">
        <f t="shared" si="22"/>
        <v xml:space="preserve">(A.Symbol = 'ESLRQ' and A.Date &gt;= '2007-7-19' and A.Date &lt;= '2012-7-19') or </v>
      </c>
      <c r="W68" t="str">
        <f t="shared" si="23"/>
        <v>'ESLRQ',</v>
      </c>
    </row>
    <row r="69" spans="1:23" x14ac:dyDescent="0.25">
      <c r="A69" s="1" t="s">
        <v>90</v>
      </c>
      <c r="B69" s="5" t="s">
        <v>312</v>
      </c>
      <c r="C69" s="3">
        <v>42124</v>
      </c>
      <c r="D69" s="3">
        <f t="shared" si="12"/>
        <v>41942</v>
      </c>
      <c r="E69" s="3">
        <f t="shared" si="13"/>
        <v>41759</v>
      </c>
      <c r="F69" s="3">
        <f t="shared" si="14"/>
        <v>41577</v>
      </c>
      <c r="G69" s="3">
        <f t="shared" si="15"/>
        <v>41394</v>
      </c>
      <c r="H69" s="3">
        <f t="shared" si="16"/>
        <v>41212</v>
      </c>
      <c r="I69" s="3">
        <f t="shared" si="17"/>
        <v>41029</v>
      </c>
      <c r="J69" s="3">
        <f t="shared" si="18"/>
        <v>40846</v>
      </c>
      <c r="K69" s="3">
        <f t="shared" si="19"/>
        <v>40663</v>
      </c>
      <c r="L69" s="3">
        <f t="shared" si="20"/>
        <v>40481</v>
      </c>
      <c r="M69" s="3">
        <f t="shared" si="21"/>
        <v>40298</v>
      </c>
      <c r="N69" s="3">
        <v>40590</v>
      </c>
      <c r="O69" s="7">
        <v>12.42</v>
      </c>
      <c r="P69" s="8">
        <v>961.3</v>
      </c>
      <c r="R69" t="str">
        <f t="shared" si="22"/>
        <v xml:space="preserve">(A.Symbol = 'XIDEQ' and A.Date &gt;= '2010-4-30' and A.Date &lt;= '2015-4-30') or </v>
      </c>
      <c r="W69" t="str">
        <f t="shared" si="23"/>
        <v>'XIDEQ',</v>
      </c>
    </row>
    <row r="70" spans="1:23" x14ac:dyDescent="0.25">
      <c r="A70" s="1" t="s">
        <v>188</v>
      </c>
      <c r="B70" s="5" t="s">
        <v>410</v>
      </c>
      <c r="C70" s="3">
        <v>40567</v>
      </c>
      <c r="D70" s="3">
        <f t="shared" si="12"/>
        <v>40383</v>
      </c>
      <c r="E70" s="3">
        <f t="shared" si="13"/>
        <v>40202</v>
      </c>
      <c r="F70" s="3">
        <f t="shared" si="14"/>
        <v>40018</v>
      </c>
      <c r="G70" s="3">
        <f t="shared" si="15"/>
        <v>39837</v>
      </c>
      <c r="H70" s="3">
        <f t="shared" si="16"/>
        <v>39653</v>
      </c>
      <c r="I70" s="3">
        <f t="shared" si="17"/>
        <v>39471</v>
      </c>
      <c r="J70" s="3">
        <f t="shared" si="18"/>
        <v>39287</v>
      </c>
      <c r="K70" s="3">
        <f t="shared" si="19"/>
        <v>39106</v>
      </c>
      <c r="L70" s="3">
        <f t="shared" si="20"/>
        <v>38922</v>
      </c>
      <c r="M70" s="3">
        <f t="shared" si="21"/>
        <v>38741</v>
      </c>
      <c r="N70" s="3">
        <v>39098</v>
      </c>
      <c r="O70" s="7">
        <v>21.41</v>
      </c>
      <c r="P70" s="8">
        <v>751.8</v>
      </c>
      <c r="R70" t="str">
        <f t="shared" si="22"/>
        <v xml:space="preserve">(A.Symbol = 'FRCMQ' and A.Date &gt;= '2006-1-24' and A.Date &lt;= '2011-1-24') or </v>
      </c>
      <c r="W70" t="str">
        <f t="shared" si="23"/>
        <v>'FRCMQ',</v>
      </c>
    </row>
    <row r="71" spans="1:23" x14ac:dyDescent="0.25">
      <c r="A71" s="1" t="s">
        <v>116</v>
      </c>
      <c r="B71" s="5" t="s">
        <v>338</v>
      </c>
      <c r="C71" s="3">
        <v>42557</v>
      </c>
      <c r="D71" s="3">
        <f t="shared" si="12"/>
        <v>42375</v>
      </c>
      <c r="E71" s="3">
        <f t="shared" si="13"/>
        <v>42191</v>
      </c>
      <c r="F71" s="3">
        <f t="shared" si="14"/>
        <v>42010</v>
      </c>
      <c r="G71" s="3">
        <f t="shared" si="15"/>
        <v>41826</v>
      </c>
      <c r="H71" s="3">
        <f t="shared" si="16"/>
        <v>41645</v>
      </c>
      <c r="I71" s="3">
        <f t="shared" si="17"/>
        <v>41461</v>
      </c>
      <c r="J71" s="3">
        <f t="shared" si="18"/>
        <v>41280</v>
      </c>
      <c r="K71" s="3">
        <f t="shared" si="19"/>
        <v>41096</v>
      </c>
      <c r="L71" s="3">
        <f t="shared" si="20"/>
        <v>40914</v>
      </c>
      <c r="M71" s="3">
        <f t="shared" si="21"/>
        <v>40730</v>
      </c>
      <c r="N71" s="3">
        <v>41465</v>
      </c>
      <c r="O71" s="7">
        <v>28.31</v>
      </c>
      <c r="P71" s="8">
        <v>1171.4000000000001</v>
      </c>
      <c r="R71" t="str">
        <f t="shared" si="22"/>
        <v xml:space="preserve">(A.Symbol = 'FWM' and A.Date &gt;= '2011-7-6' and A.Date &lt;= '2016-7-6') or </v>
      </c>
      <c r="W71" t="str">
        <f t="shared" si="23"/>
        <v>'FWM',</v>
      </c>
    </row>
    <row r="72" spans="1:23" x14ac:dyDescent="0.25">
      <c r="A72" s="1" t="s">
        <v>63</v>
      </c>
      <c r="B72" s="5" t="s">
        <v>285</v>
      </c>
      <c r="C72" s="3">
        <v>39442</v>
      </c>
      <c r="D72" s="3">
        <f t="shared" si="12"/>
        <v>39259</v>
      </c>
      <c r="E72" s="3">
        <f t="shared" si="13"/>
        <v>39077</v>
      </c>
      <c r="F72" s="3">
        <f t="shared" si="14"/>
        <v>38894</v>
      </c>
      <c r="G72" s="3">
        <f t="shared" si="15"/>
        <v>38712</v>
      </c>
      <c r="H72" s="3">
        <f t="shared" si="16"/>
        <v>38529</v>
      </c>
      <c r="I72" s="3">
        <f t="shared" si="17"/>
        <v>38347</v>
      </c>
      <c r="J72" s="3">
        <f t="shared" si="18"/>
        <v>38164</v>
      </c>
      <c r="K72" s="3">
        <f t="shared" si="19"/>
        <v>37981</v>
      </c>
      <c r="L72" s="3">
        <f t="shared" si="20"/>
        <v>37798</v>
      </c>
      <c r="M72" s="3">
        <f t="shared" si="21"/>
        <v>37616</v>
      </c>
      <c r="N72" s="3">
        <v>39191</v>
      </c>
      <c r="O72" s="7">
        <v>1.29</v>
      </c>
      <c r="P72" s="8">
        <v>115.6</v>
      </c>
      <c r="R72" t="str">
        <f t="shared" si="22"/>
        <v xml:space="preserve">(A.Symbol = 'FDMLQ' and A.Date &gt;= '2002-12-26' and A.Date &lt;= '2007-12-26') or </v>
      </c>
      <c r="W72" t="str">
        <f t="shared" si="23"/>
        <v>'FDMLQ',</v>
      </c>
    </row>
    <row r="73" spans="1:23" x14ac:dyDescent="0.25">
      <c r="A73" s="1" t="s">
        <v>157</v>
      </c>
      <c r="B73" s="5" t="s">
        <v>379</v>
      </c>
      <c r="C73" s="3">
        <v>42836</v>
      </c>
      <c r="D73" s="3">
        <f t="shared" si="12"/>
        <v>42654</v>
      </c>
      <c r="E73" s="3">
        <f t="shared" si="13"/>
        <v>42471</v>
      </c>
      <c r="F73" s="3">
        <f t="shared" si="14"/>
        <v>42288</v>
      </c>
      <c r="G73" s="3">
        <f t="shared" si="15"/>
        <v>42105</v>
      </c>
      <c r="H73" s="3">
        <f t="shared" si="16"/>
        <v>41923</v>
      </c>
      <c r="I73" s="3">
        <f t="shared" si="17"/>
        <v>41740</v>
      </c>
      <c r="J73" s="3">
        <f t="shared" si="18"/>
        <v>41558</v>
      </c>
      <c r="K73" s="3">
        <f t="shared" si="19"/>
        <v>41375</v>
      </c>
      <c r="L73" s="3">
        <f t="shared" si="20"/>
        <v>41193</v>
      </c>
      <c r="M73" s="3">
        <f t="shared" si="21"/>
        <v>41010</v>
      </c>
      <c r="N73" s="3">
        <v>42339</v>
      </c>
      <c r="O73" s="7">
        <v>42.47</v>
      </c>
      <c r="P73" s="8">
        <v>809.8</v>
      </c>
      <c r="R73" t="str">
        <f t="shared" si="22"/>
        <v xml:space="preserve">(A.Symbol = 'FNBC' and A.Date &gt;= '2012-4-11' and A.Date &lt;= '2017-4-11') or </v>
      </c>
      <c r="W73" t="str">
        <f t="shared" si="23"/>
        <v>'FNBC',</v>
      </c>
    </row>
    <row r="74" spans="1:23" x14ac:dyDescent="0.25">
      <c r="A74" s="1" t="s">
        <v>120</v>
      </c>
      <c r="B74" s="5" t="s">
        <v>342</v>
      </c>
      <c r="C74" s="3">
        <v>40884</v>
      </c>
      <c r="D74" s="3">
        <f t="shared" si="12"/>
        <v>40701</v>
      </c>
      <c r="E74" s="3">
        <f t="shared" si="13"/>
        <v>40519</v>
      </c>
      <c r="F74" s="3">
        <f t="shared" si="14"/>
        <v>40336</v>
      </c>
      <c r="G74" s="3">
        <f t="shared" si="15"/>
        <v>40154</v>
      </c>
      <c r="H74" s="3">
        <f t="shared" si="16"/>
        <v>39971</v>
      </c>
      <c r="I74" s="3">
        <f t="shared" si="17"/>
        <v>39789</v>
      </c>
      <c r="J74" s="3">
        <f t="shared" si="18"/>
        <v>39606</v>
      </c>
      <c r="K74" s="3">
        <f t="shared" si="19"/>
        <v>39423</v>
      </c>
      <c r="L74" s="3">
        <f t="shared" si="20"/>
        <v>39240</v>
      </c>
      <c r="M74" s="3">
        <f t="shared" si="21"/>
        <v>39058</v>
      </c>
      <c r="N74" s="3">
        <v>39115</v>
      </c>
      <c r="O74" s="7">
        <v>69.23</v>
      </c>
      <c r="P74" s="8">
        <v>1150.0999999999999</v>
      </c>
      <c r="R74" t="str">
        <f t="shared" si="22"/>
        <v xml:space="preserve">(A.Symbol = 'FFEDQ' and A.Date &gt;= '2006-12-7' and A.Date &lt;= '2011-12-7') or </v>
      </c>
      <c r="W74" t="str">
        <f t="shared" si="23"/>
        <v>'FFEDQ',</v>
      </c>
    </row>
    <row r="75" spans="1:23" x14ac:dyDescent="0.25">
      <c r="A75" s="1" t="s">
        <v>45</v>
      </c>
      <c r="B75" s="5" t="s">
        <v>267</v>
      </c>
      <c r="C75" s="3">
        <v>38222</v>
      </c>
      <c r="D75" s="3">
        <f t="shared" si="12"/>
        <v>38040</v>
      </c>
      <c r="E75" s="3">
        <f t="shared" si="13"/>
        <v>37856</v>
      </c>
      <c r="F75" s="3">
        <f t="shared" si="14"/>
        <v>37675</v>
      </c>
      <c r="G75" s="3">
        <f t="shared" si="15"/>
        <v>37491</v>
      </c>
      <c r="H75" s="3">
        <f t="shared" si="16"/>
        <v>37310</v>
      </c>
      <c r="I75" s="3">
        <f t="shared" si="17"/>
        <v>37126</v>
      </c>
      <c r="J75" s="3">
        <f t="shared" si="18"/>
        <v>36945</v>
      </c>
      <c r="K75" s="3">
        <f t="shared" si="19"/>
        <v>36761</v>
      </c>
      <c r="L75" s="3">
        <f t="shared" si="20"/>
        <v>36579</v>
      </c>
      <c r="M75" s="3">
        <f t="shared" si="21"/>
        <v>36395</v>
      </c>
      <c r="N75" s="3">
        <v>37091</v>
      </c>
      <c r="O75" s="7">
        <v>37.299999999999997</v>
      </c>
      <c r="P75" s="8">
        <v>1634.4</v>
      </c>
      <c r="R75" t="str">
        <f t="shared" si="22"/>
        <v xml:space="preserve">(A.Symbol = 'FLMIQ' and A.Date &gt;= '1999-8-23' and A.Date &lt;= '2004-8-23') or </v>
      </c>
      <c r="W75" t="str">
        <f t="shared" si="23"/>
        <v>'FLMIQ',</v>
      </c>
    </row>
    <row r="76" spans="1:23" x14ac:dyDescent="0.25">
      <c r="A76" s="1" t="s">
        <v>67</v>
      </c>
      <c r="B76" s="5" t="s">
        <v>289</v>
      </c>
      <c r="C76" s="3">
        <v>38776</v>
      </c>
      <c r="D76" s="3">
        <f t="shared" si="12"/>
        <v>38592</v>
      </c>
      <c r="E76" s="3">
        <f t="shared" si="13"/>
        <v>38411</v>
      </c>
      <c r="F76" s="3">
        <f t="shared" si="14"/>
        <v>38227</v>
      </c>
      <c r="G76" s="3">
        <f t="shared" si="15"/>
        <v>38045</v>
      </c>
      <c r="H76" s="3">
        <f t="shared" si="16"/>
        <v>37861</v>
      </c>
      <c r="I76" s="3">
        <f t="shared" si="17"/>
        <v>37680</v>
      </c>
      <c r="J76" s="3">
        <f t="shared" si="18"/>
        <v>37496</v>
      </c>
      <c r="K76" s="3">
        <f t="shared" si="19"/>
        <v>37315</v>
      </c>
      <c r="L76" s="3">
        <f t="shared" si="20"/>
        <v>37131</v>
      </c>
      <c r="M76" s="3">
        <f t="shared" si="21"/>
        <v>36950</v>
      </c>
      <c r="N76" s="3">
        <v>37071</v>
      </c>
      <c r="O76" s="7">
        <v>29.99</v>
      </c>
      <c r="P76" s="8">
        <v>0</v>
      </c>
      <c r="R76" t="str">
        <f t="shared" si="22"/>
        <v xml:space="preserve">(A.Symbol = 'FLYI' and A.Date &gt;= '2001-2-28' and A.Date &lt;= '2006-2-28') or </v>
      </c>
      <c r="W76" t="str">
        <f t="shared" si="23"/>
        <v>'FLYI',</v>
      </c>
    </row>
    <row r="77" spans="1:23" x14ac:dyDescent="0.25">
      <c r="A77" s="1" t="s">
        <v>137</v>
      </c>
      <c r="B77" s="5" t="s">
        <v>359</v>
      </c>
      <c r="C77" s="3">
        <v>41017</v>
      </c>
      <c r="D77" s="3">
        <f t="shared" si="12"/>
        <v>40834</v>
      </c>
      <c r="E77" s="3">
        <f t="shared" si="13"/>
        <v>40651</v>
      </c>
      <c r="F77" s="3">
        <f t="shared" si="14"/>
        <v>40469</v>
      </c>
      <c r="G77" s="3">
        <f t="shared" si="15"/>
        <v>40286</v>
      </c>
      <c r="H77" s="3">
        <f t="shared" si="16"/>
        <v>40104</v>
      </c>
      <c r="I77" s="3">
        <f t="shared" si="17"/>
        <v>39921</v>
      </c>
      <c r="J77" s="3">
        <f t="shared" si="18"/>
        <v>39739</v>
      </c>
      <c r="K77" s="3">
        <f t="shared" si="19"/>
        <v>39556</v>
      </c>
      <c r="L77" s="3">
        <f t="shared" si="20"/>
        <v>39373</v>
      </c>
      <c r="M77" s="3">
        <f t="shared" si="21"/>
        <v>39190</v>
      </c>
      <c r="N77" s="3">
        <v>39190</v>
      </c>
      <c r="O77" s="7">
        <v>9</v>
      </c>
      <c r="P77" s="8">
        <v>188.3</v>
      </c>
      <c r="R77" t="str">
        <f t="shared" si="22"/>
        <v xml:space="preserve">(A.Symbol = 'FTAR' and A.Date &gt;= '2007-4-18' and A.Date &lt;= '2012-4-18') or </v>
      </c>
      <c r="W77" t="str">
        <f t="shared" si="23"/>
        <v>'FTAR',</v>
      </c>
    </row>
    <row r="78" spans="1:23" x14ac:dyDescent="0.25">
      <c r="A78" s="1" t="s">
        <v>114</v>
      </c>
      <c r="B78" s="5" t="s">
        <v>336</v>
      </c>
      <c r="C78" s="3">
        <v>41667</v>
      </c>
      <c r="D78" s="3">
        <f t="shared" si="12"/>
        <v>41483</v>
      </c>
      <c r="E78" s="3">
        <f t="shared" si="13"/>
        <v>41302</v>
      </c>
      <c r="F78" s="3">
        <f t="shared" si="14"/>
        <v>41118</v>
      </c>
      <c r="G78" s="3">
        <f t="shared" si="15"/>
        <v>40936</v>
      </c>
      <c r="H78" s="3">
        <f t="shared" si="16"/>
        <v>40752</v>
      </c>
      <c r="I78" s="3">
        <f t="shared" si="17"/>
        <v>40571</v>
      </c>
      <c r="J78" s="3">
        <f t="shared" si="18"/>
        <v>40387</v>
      </c>
      <c r="K78" s="3">
        <f t="shared" si="19"/>
        <v>40206</v>
      </c>
      <c r="L78" s="3">
        <f t="shared" si="20"/>
        <v>40022</v>
      </c>
      <c r="M78" s="3">
        <f t="shared" si="21"/>
        <v>39841</v>
      </c>
      <c r="N78" s="3">
        <v>39841</v>
      </c>
      <c r="O78" s="7">
        <v>28</v>
      </c>
      <c r="P78" s="8">
        <v>131.69999999999999</v>
      </c>
      <c r="R78" t="str">
        <f t="shared" si="22"/>
        <v xml:space="preserve">(A.Symbol = 'FTBK' and A.Date &gt;= '2009-1-28' and A.Date &lt;= '2014-1-28') or </v>
      </c>
      <c r="W78" t="str">
        <f t="shared" si="23"/>
        <v>'FTBK',</v>
      </c>
    </row>
    <row r="79" spans="1:23" x14ac:dyDescent="0.25">
      <c r="A79" s="1" t="s">
        <v>53</v>
      </c>
      <c r="B79" s="5" t="s">
        <v>275</v>
      </c>
      <c r="C79" s="3">
        <v>41851</v>
      </c>
      <c r="D79" s="3">
        <f t="shared" si="12"/>
        <v>41670</v>
      </c>
      <c r="E79" s="3">
        <f t="shared" si="13"/>
        <v>41486</v>
      </c>
      <c r="F79" s="3">
        <f t="shared" si="14"/>
        <v>41305</v>
      </c>
      <c r="G79" s="3">
        <f t="shared" si="15"/>
        <v>41121</v>
      </c>
      <c r="H79" s="3">
        <f t="shared" si="16"/>
        <v>40939</v>
      </c>
      <c r="I79" s="3">
        <f t="shared" si="17"/>
        <v>40755</v>
      </c>
      <c r="J79" s="3">
        <f t="shared" si="18"/>
        <v>40574</v>
      </c>
      <c r="K79" s="3">
        <f t="shared" si="19"/>
        <v>40390</v>
      </c>
      <c r="L79" s="3">
        <f t="shared" si="20"/>
        <v>40209</v>
      </c>
      <c r="M79" s="3">
        <f t="shared" si="21"/>
        <v>40025</v>
      </c>
      <c r="N79" s="3">
        <v>40297</v>
      </c>
      <c r="O79" s="7">
        <v>65.099999999999994</v>
      </c>
      <c r="P79" s="8">
        <v>449.1</v>
      </c>
      <c r="R79" t="str">
        <f t="shared" si="22"/>
        <v xml:space="preserve">(A.Symbol = 'FBN' and A.Date &gt;= '2009-7-31' and A.Date &lt;= '2014-7-31') or </v>
      </c>
      <c r="W79" t="str">
        <f t="shared" si="23"/>
        <v>'FBN',</v>
      </c>
    </row>
    <row r="80" spans="1:23" x14ac:dyDescent="0.25">
      <c r="A80" s="1" t="s">
        <v>99</v>
      </c>
      <c r="B80" s="5" t="s">
        <v>321</v>
      </c>
      <c r="C80" s="3">
        <v>41604</v>
      </c>
      <c r="D80" s="3">
        <f t="shared" si="12"/>
        <v>41420</v>
      </c>
      <c r="E80" s="3">
        <f t="shared" si="13"/>
        <v>41239</v>
      </c>
      <c r="F80" s="3">
        <f t="shared" si="14"/>
        <v>41055</v>
      </c>
      <c r="G80" s="3">
        <f t="shared" si="15"/>
        <v>40873</v>
      </c>
      <c r="H80" s="3">
        <f t="shared" si="16"/>
        <v>40689</v>
      </c>
      <c r="I80" s="3">
        <f t="shared" si="17"/>
        <v>40508</v>
      </c>
      <c r="J80" s="3">
        <f t="shared" si="18"/>
        <v>40324</v>
      </c>
      <c r="K80" s="3">
        <f t="shared" si="19"/>
        <v>40143</v>
      </c>
      <c r="L80" s="3">
        <f t="shared" si="20"/>
        <v>39959</v>
      </c>
      <c r="M80" s="3">
        <f t="shared" si="21"/>
        <v>39778</v>
      </c>
      <c r="N80" s="3">
        <v>40102</v>
      </c>
      <c r="O80" s="7">
        <v>0.38</v>
      </c>
      <c r="P80" s="8">
        <v>22.1</v>
      </c>
      <c r="R80" t="str">
        <f t="shared" si="22"/>
        <v xml:space="preserve">(A.Symbol = 'GHSEQ' and A.Date &gt;= '2008-11-26' and A.Date &lt;= '2013-11-26') or </v>
      </c>
      <c r="W80" t="str">
        <f t="shared" si="23"/>
        <v>'GHSEQ',</v>
      </c>
    </row>
    <row r="81" spans="1:23" x14ac:dyDescent="0.25">
      <c r="A81" s="1" t="s">
        <v>96</v>
      </c>
      <c r="B81" s="5" t="s">
        <v>318</v>
      </c>
      <c r="C81" s="3">
        <v>42300</v>
      </c>
      <c r="D81" s="3">
        <f t="shared" si="12"/>
        <v>42117</v>
      </c>
      <c r="E81" s="3">
        <f t="shared" si="13"/>
        <v>41935</v>
      </c>
      <c r="F81" s="3">
        <f t="shared" si="14"/>
        <v>41752</v>
      </c>
      <c r="G81" s="3">
        <f t="shared" si="15"/>
        <v>41570</v>
      </c>
      <c r="H81" s="3">
        <f t="shared" si="16"/>
        <v>41387</v>
      </c>
      <c r="I81" s="3">
        <f t="shared" si="17"/>
        <v>41205</v>
      </c>
      <c r="J81" s="3">
        <f t="shared" si="18"/>
        <v>41022</v>
      </c>
      <c r="K81" s="3">
        <f t="shared" si="19"/>
        <v>40839</v>
      </c>
      <c r="L81" s="3">
        <f t="shared" si="20"/>
        <v>40656</v>
      </c>
      <c r="M81" s="3">
        <f t="shared" si="21"/>
        <v>40474</v>
      </c>
      <c r="N81" s="3">
        <v>40490</v>
      </c>
      <c r="O81" s="7">
        <v>17.75</v>
      </c>
      <c r="P81" s="8">
        <v>630.6</v>
      </c>
      <c r="R81" t="str">
        <f t="shared" si="22"/>
        <v xml:space="preserve">(A.Symbol = 'GSKNF' and A.Date &gt;= '2010-10-23' and A.Date &lt;= '2015-10-23') or </v>
      </c>
      <c r="W81" t="str">
        <f t="shared" si="23"/>
        <v>'GSKNF',</v>
      </c>
    </row>
    <row r="82" spans="1:23" x14ac:dyDescent="0.25">
      <c r="A82" s="1" t="s">
        <v>73</v>
      </c>
      <c r="B82" s="5" t="s">
        <v>295</v>
      </c>
      <c r="C82" s="3">
        <v>41046</v>
      </c>
      <c r="D82" s="3">
        <f t="shared" si="12"/>
        <v>40864</v>
      </c>
      <c r="E82" s="3">
        <f t="shared" si="13"/>
        <v>40680</v>
      </c>
      <c r="F82" s="3">
        <f t="shared" si="14"/>
        <v>40499</v>
      </c>
      <c r="G82" s="3">
        <f t="shared" si="15"/>
        <v>40315</v>
      </c>
      <c r="H82" s="3">
        <f t="shared" si="16"/>
        <v>40134</v>
      </c>
      <c r="I82" s="3">
        <f t="shared" si="17"/>
        <v>39950</v>
      </c>
      <c r="J82" s="3">
        <f t="shared" si="18"/>
        <v>39769</v>
      </c>
      <c r="K82" s="3">
        <f t="shared" si="19"/>
        <v>39585</v>
      </c>
      <c r="L82" s="3">
        <f t="shared" si="20"/>
        <v>39403</v>
      </c>
      <c r="M82" s="3">
        <f t="shared" si="21"/>
        <v>39219</v>
      </c>
      <c r="N82" s="3">
        <v>39234</v>
      </c>
      <c r="O82" s="7">
        <v>23</v>
      </c>
      <c r="P82" s="8">
        <v>756.7</v>
      </c>
      <c r="R82" t="str">
        <f t="shared" si="22"/>
        <v xml:space="preserve">(A.Symbol = 'GMRRQ' and A.Date &gt;= '2007-5-17' and A.Date &lt;= '2012-5-17') or </v>
      </c>
      <c r="W82" t="str">
        <f t="shared" si="23"/>
        <v>'GMRRQ',</v>
      </c>
    </row>
    <row r="83" spans="1:23" x14ac:dyDescent="0.25">
      <c r="A83" s="1" t="s">
        <v>146</v>
      </c>
      <c r="B83" s="5" t="s">
        <v>368</v>
      </c>
      <c r="C83" s="3">
        <v>40633</v>
      </c>
      <c r="D83" s="3">
        <f t="shared" si="12"/>
        <v>40452</v>
      </c>
      <c r="E83" s="3">
        <f t="shared" si="13"/>
        <v>40268</v>
      </c>
      <c r="F83" s="3">
        <f t="shared" si="14"/>
        <v>40087</v>
      </c>
      <c r="G83" s="3">
        <f t="shared" si="15"/>
        <v>39903</v>
      </c>
      <c r="H83" s="3">
        <f t="shared" si="16"/>
        <v>39722</v>
      </c>
      <c r="I83" s="3">
        <f t="shared" si="17"/>
        <v>39538</v>
      </c>
      <c r="J83" s="3">
        <f t="shared" si="18"/>
        <v>39356</v>
      </c>
      <c r="K83" s="3">
        <f t="shared" si="19"/>
        <v>39172</v>
      </c>
      <c r="L83" s="3">
        <f t="shared" si="20"/>
        <v>38991</v>
      </c>
      <c r="M83" s="3">
        <f t="shared" si="21"/>
        <v>38807</v>
      </c>
      <c r="N83" s="3">
        <v>39367</v>
      </c>
      <c r="O83" s="7">
        <v>42.64</v>
      </c>
      <c r="P83" s="8">
        <v>24128.7</v>
      </c>
      <c r="R83" t="str">
        <f t="shared" si="22"/>
        <v xml:space="preserve">(A.Symbol = 'GM1' and A.Date &gt;= '2006-3-31' and A.Date &lt;= '2011-3-31') or </v>
      </c>
      <c r="W83" t="str">
        <f t="shared" si="23"/>
        <v>'GM1',</v>
      </c>
    </row>
    <row r="84" spans="1:23" x14ac:dyDescent="0.25">
      <c r="A84" s="1" t="s">
        <v>107</v>
      </c>
      <c r="B84" s="5" t="s">
        <v>329</v>
      </c>
      <c r="C84" s="3">
        <v>39615</v>
      </c>
      <c r="D84" s="3">
        <f t="shared" si="12"/>
        <v>39432</v>
      </c>
      <c r="E84" s="3">
        <f t="shared" si="13"/>
        <v>39249</v>
      </c>
      <c r="F84" s="3">
        <f t="shared" si="14"/>
        <v>39067</v>
      </c>
      <c r="G84" s="3">
        <f t="shared" si="15"/>
        <v>38884</v>
      </c>
      <c r="H84" s="3">
        <f t="shared" si="16"/>
        <v>38702</v>
      </c>
      <c r="I84" s="3">
        <f t="shared" si="17"/>
        <v>38519</v>
      </c>
      <c r="J84" s="3">
        <f t="shared" si="18"/>
        <v>38337</v>
      </c>
      <c r="K84" s="3">
        <f t="shared" si="19"/>
        <v>38154</v>
      </c>
      <c r="L84" s="3">
        <f t="shared" si="20"/>
        <v>37971</v>
      </c>
      <c r="M84" s="3">
        <f t="shared" si="21"/>
        <v>37788</v>
      </c>
      <c r="N84" s="3">
        <v>39513</v>
      </c>
      <c r="O84" s="7">
        <v>0.2</v>
      </c>
      <c r="P84" s="8">
        <v>9.6999999999999993</v>
      </c>
      <c r="R84" t="str">
        <f t="shared" si="22"/>
        <v xml:space="preserve">(A.Symbol = 'GBIXQ' and A.Date &gt;= '2003-6-16' and A.Date &lt;= '2008-6-16') or </v>
      </c>
      <c r="W84" t="str">
        <f t="shared" si="23"/>
        <v>'GBIXQ',</v>
      </c>
    </row>
    <row r="85" spans="1:23" x14ac:dyDescent="0.25">
      <c r="A85" s="1" t="s">
        <v>198</v>
      </c>
      <c r="B85" s="5" t="s">
        <v>420</v>
      </c>
      <c r="C85" s="3">
        <v>41673</v>
      </c>
      <c r="D85" s="3">
        <f t="shared" si="12"/>
        <v>41489</v>
      </c>
      <c r="E85" s="3">
        <f t="shared" si="13"/>
        <v>41308</v>
      </c>
      <c r="F85" s="3">
        <f t="shared" si="14"/>
        <v>41124</v>
      </c>
      <c r="G85" s="3">
        <f t="shared" si="15"/>
        <v>40942</v>
      </c>
      <c r="H85" s="3">
        <f t="shared" si="16"/>
        <v>40758</v>
      </c>
      <c r="I85" s="3">
        <f t="shared" si="17"/>
        <v>40577</v>
      </c>
      <c r="J85" s="3">
        <f t="shared" si="18"/>
        <v>40393</v>
      </c>
      <c r="K85" s="3">
        <f t="shared" si="19"/>
        <v>40212</v>
      </c>
      <c r="L85" s="3">
        <f t="shared" si="20"/>
        <v>40028</v>
      </c>
      <c r="M85" s="3">
        <f t="shared" si="21"/>
        <v>39847</v>
      </c>
      <c r="N85" s="3">
        <v>39853</v>
      </c>
      <c r="O85" s="7">
        <v>329.55</v>
      </c>
      <c r="P85" s="8">
        <v>6212.7</v>
      </c>
      <c r="R85" t="str">
        <f t="shared" si="22"/>
        <v xml:space="preserve">(A.Symbol = 'GMXRQ' and A.Date &gt;= '2009-2-3' and A.Date &lt;= '2014-2-3') or </v>
      </c>
      <c r="W85" t="str">
        <f t="shared" si="23"/>
        <v>'GMXRQ',</v>
      </c>
    </row>
    <row r="86" spans="1:23" x14ac:dyDescent="0.25">
      <c r="A86" s="1" t="s">
        <v>197</v>
      </c>
      <c r="B86" s="5" t="s">
        <v>419</v>
      </c>
      <c r="C86" s="3">
        <v>42655</v>
      </c>
      <c r="D86" s="3">
        <f t="shared" si="12"/>
        <v>42472</v>
      </c>
      <c r="E86" s="3">
        <f t="shared" si="13"/>
        <v>42289</v>
      </c>
      <c r="F86" s="3">
        <f t="shared" si="14"/>
        <v>42106</v>
      </c>
      <c r="G86" s="3">
        <f t="shared" si="15"/>
        <v>41924</v>
      </c>
      <c r="H86" s="3">
        <f t="shared" si="16"/>
        <v>41741</v>
      </c>
      <c r="I86" s="3">
        <f t="shared" si="17"/>
        <v>41559</v>
      </c>
      <c r="J86" s="3">
        <f t="shared" si="18"/>
        <v>41376</v>
      </c>
      <c r="K86" s="3">
        <f t="shared" si="19"/>
        <v>41194</v>
      </c>
      <c r="L86" s="3">
        <f t="shared" si="20"/>
        <v>41011</v>
      </c>
      <c r="M86" s="3">
        <f t="shared" si="21"/>
        <v>40828</v>
      </c>
      <c r="N86" s="3">
        <v>41806</v>
      </c>
      <c r="O86" s="7">
        <v>29.6</v>
      </c>
      <c r="P86" s="8">
        <v>1310.7</v>
      </c>
      <c r="R86" t="str">
        <f t="shared" si="22"/>
        <v xml:space="preserve">(A.Symbol = 'GDPM' and A.Date &gt;= '2011-10-12' and A.Date &lt;= '2016-10-12') or </v>
      </c>
      <c r="W86" t="str">
        <f t="shared" si="23"/>
        <v>'GDPM',</v>
      </c>
    </row>
    <row r="87" spans="1:23" x14ac:dyDescent="0.25">
      <c r="A87" s="1" t="s">
        <v>160</v>
      </c>
      <c r="B87" s="5" t="s">
        <v>382</v>
      </c>
      <c r="C87" s="3">
        <v>40982</v>
      </c>
      <c r="D87" s="3">
        <f t="shared" si="12"/>
        <v>40800</v>
      </c>
      <c r="E87" s="3">
        <f t="shared" si="13"/>
        <v>40616</v>
      </c>
      <c r="F87" s="3">
        <f t="shared" si="14"/>
        <v>40435</v>
      </c>
      <c r="G87" s="3">
        <f t="shared" si="15"/>
        <v>40251</v>
      </c>
      <c r="H87" s="3">
        <f t="shared" si="16"/>
        <v>40070</v>
      </c>
      <c r="I87" s="3">
        <f t="shared" si="17"/>
        <v>39886</v>
      </c>
      <c r="J87" s="3">
        <f t="shared" si="18"/>
        <v>39705</v>
      </c>
      <c r="K87" s="3">
        <f t="shared" si="19"/>
        <v>39521</v>
      </c>
      <c r="L87" s="3">
        <f t="shared" si="20"/>
        <v>39339</v>
      </c>
      <c r="M87" s="3">
        <f t="shared" si="21"/>
        <v>39155</v>
      </c>
      <c r="N87" s="3">
        <v>39276</v>
      </c>
      <c r="O87" s="7">
        <v>35.770000000000003</v>
      </c>
      <c r="P87" s="8">
        <v>1495</v>
      </c>
      <c r="R87" t="str">
        <f t="shared" si="22"/>
        <v xml:space="preserve">(A.Symbol = 'GAPTQ' and A.Date &gt;= '2007-3-14' and A.Date &lt;= '2012-3-14') or </v>
      </c>
      <c r="W87" t="str">
        <f t="shared" si="23"/>
        <v>'GAPTQ',</v>
      </c>
    </row>
    <row r="88" spans="1:23" x14ac:dyDescent="0.25">
      <c r="A88" s="1" t="s">
        <v>31</v>
      </c>
      <c r="B88" s="5" t="s">
        <v>253</v>
      </c>
      <c r="C88" s="3">
        <v>38988</v>
      </c>
      <c r="D88" s="3">
        <f t="shared" si="12"/>
        <v>38804</v>
      </c>
      <c r="E88" s="3">
        <f t="shared" si="13"/>
        <v>38623</v>
      </c>
      <c r="F88" s="3">
        <f t="shared" si="14"/>
        <v>38439</v>
      </c>
      <c r="G88" s="3">
        <f t="shared" si="15"/>
        <v>38258</v>
      </c>
      <c r="H88" s="3">
        <f t="shared" si="16"/>
        <v>38074</v>
      </c>
      <c r="I88" s="3">
        <f t="shared" si="17"/>
        <v>37892</v>
      </c>
      <c r="J88" s="3">
        <f t="shared" si="18"/>
        <v>37708</v>
      </c>
      <c r="K88" s="3">
        <f t="shared" si="19"/>
        <v>37527</v>
      </c>
      <c r="L88" s="3">
        <f t="shared" si="20"/>
        <v>37343</v>
      </c>
      <c r="M88" s="3">
        <f t="shared" si="21"/>
        <v>37162</v>
      </c>
      <c r="N88" s="3">
        <v>37162</v>
      </c>
      <c r="O88" s="7">
        <v>412.42880000000002</v>
      </c>
      <c r="P88" s="8">
        <v>2167.9733999999999</v>
      </c>
      <c r="R88" t="str">
        <f t="shared" si="22"/>
        <v xml:space="preserve">(A.Symbol = 'GEG' and A.Date &gt;= '2001-9-28' and A.Date &lt;= '2006-9-28') or </v>
      </c>
      <c r="W88" t="str">
        <f t="shared" si="23"/>
        <v>'GEG',</v>
      </c>
    </row>
    <row r="89" spans="1:23" x14ac:dyDescent="0.25">
      <c r="A89" s="1" t="s">
        <v>130</v>
      </c>
      <c r="B89" s="5" t="s">
        <v>352</v>
      </c>
      <c r="C89" s="3">
        <v>43054</v>
      </c>
      <c r="D89" s="3">
        <f t="shared" si="12"/>
        <v>42870</v>
      </c>
      <c r="E89" s="3">
        <f t="shared" si="13"/>
        <v>42689</v>
      </c>
      <c r="F89" s="3">
        <f t="shared" si="14"/>
        <v>42505</v>
      </c>
      <c r="G89" s="3">
        <f t="shared" si="15"/>
        <v>42323</v>
      </c>
      <c r="H89" s="3">
        <f t="shared" si="16"/>
        <v>42139</v>
      </c>
      <c r="I89" s="3">
        <f t="shared" si="17"/>
        <v>41958</v>
      </c>
      <c r="J89" s="3">
        <f t="shared" si="18"/>
        <v>41774</v>
      </c>
      <c r="K89" s="3">
        <f t="shared" si="19"/>
        <v>41593</v>
      </c>
      <c r="L89" s="3">
        <f t="shared" si="20"/>
        <v>41409</v>
      </c>
      <c r="M89" s="3">
        <f t="shared" si="21"/>
        <v>41228</v>
      </c>
      <c r="N89" s="3">
        <v>41565</v>
      </c>
      <c r="O89" s="7">
        <v>53.63</v>
      </c>
      <c r="P89" s="8">
        <v>1437.8739</v>
      </c>
      <c r="R89" t="str">
        <f t="shared" si="22"/>
        <v xml:space="preserve">(A.Symbol = 'GLFMQ' and A.Date &gt;= '2012-11-15' and A.Date &lt;= '2017-11-15') or </v>
      </c>
      <c r="W89" t="str">
        <f t="shared" si="23"/>
        <v>'GLFMQ',</v>
      </c>
    </row>
    <row r="90" spans="1:23" x14ac:dyDescent="0.25">
      <c r="A90" s="1" t="s">
        <v>60</v>
      </c>
      <c r="B90" s="5" t="s">
        <v>282</v>
      </c>
      <c r="C90" s="3">
        <v>39968</v>
      </c>
      <c r="D90" s="3">
        <f t="shared" si="12"/>
        <v>39786</v>
      </c>
      <c r="E90" s="3">
        <f t="shared" si="13"/>
        <v>39603</v>
      </c>
      <c r="F90" s="3">
        <f t="shared" si="14"/>
        <v>39420</v>
      </c>
      <c r="G90" s="3">
        <f t="shared" si="15"/>
        <v>39237</v>
      </c>
      <c r="H90" s="3">
        <f t="shared" si="16"/>
        <v>39055</v>
      </c>
      <c r="I90" s="3">
        <f t="shared" si="17"/>
        <v>38872</v>
      </c>
      <c r="J90" s="3">
        <f t="shared" si="18"/>
        <v>38690</v>
      </c>
      <c r="K90" s="3">
        <f t="shared" si="19"/>
        <v>38507</v>
      </c>
      <c r="L90" s="3">
        <f t="shared" si="20"/>
        <v>38325</v>
      </c>
      <c r="M90" s="3">
        <f t="shared" si="21"/>
        <v>38142</v>
      </c>
      <c r="N90" s="3">
        <v>39189</v>
      </c>
      <c r="O90" s="7">
        <v>27.87</v>
      </c>
      <c r="P90" s="8">
        <v>2600.1</v>
      </c>
      <c r="R90" t="str">
        <f t="shared" si="22"/>
        <v xml:space="preserve">(A.Symbol = 'HTV' and A.Date &gt;= '2004-6-4' and A.Date &lt;= '2009-6-4') or </v>
      </c>
      <c r="W90" t="str">
        <f t="shared" si="23"/>
        <v>'HTV',</v>
      </c>
    </row>
    <row r="91" spans="1:23" x14ac:dyDescent="0.25">
      <c r="A91" s="1" t="s">
        <v>29</v>
      </c>
      <c r="B91" s="5" t="s">
        <v>251</v>
      </c>
      <c r="C91" s="3">
        <v>42314</v>
      </c>
      <c r="D91" s="3">
        <f t="shared" si="12"/>
        <v>42130</v>
      </c>
      <c r="E91" s="3">
        <f t="shared" si="13"/>
        <v>41949</v>
      </c>
      <c r="F91" s="3">
        <f t="shared" si="14"/>
        <v>41765</v>
      </c>
      <c r="G91" s="3">
        <f t="shared" si="15"/>
        <v>41584</v>
      </c>
      <c r="H91" s="3">
        <f t="shared" si="16"/>
        <v>41400</v>
      </c>
      <c r="I91" s="3">
        <f t="shared" si="17"/>
        <v>41219</v>
      </c>
      <c r="J91" s="3">
        <f t="shared" si="18"/>
        <v>41035</v>
      </c>
      <c r="K91" s="3">
        <f t="shared" si="19"/>
        <v>40853</v>
      </c>
      <c r="L91" s="3">
        <f t="shared" si="20"/>
        <v>40669</v>
      </c>
      <c r="M91" s="3">
        <f t="shared" si="21"/>
        <v>40488</v>
      </c>
      <c r="N91" s="3">
        <v>41473</v>
      </c>
      <c r="O91" s="7">
        <v>7.88</v>
      </c>
      <c r="P91" s="8">
        <v>1256.7</v>
      </c>
      <c r="R91" t="str">
        <f t="shared" si="22"/>
        <v xml:space="preserve">(A.Symbol = 'HEROQ' and A.Date &gt;= '2010-11-6' and A.Date &lt;= '2015-11-6') or </v>
      </c>
      <c r="W91" t="str">
        <f t="shared" si="23"/>
        <v>'HEROQ',</v>
      </c>
    </row>
    <row r="92" spans="1:23" x14ac:dyDescent="0.25">
      <c r="A92" s="1" t="s">
        <v>8</v>
      </c>
      <c r="B92" s="5" t="s">
        <v>230</v>
      </c>
      <c r="C92" s="3">
        <v>42760</v>
      </c>
      <c r="D92" s="3">
        <f t="shared" si="12"/>
        <v>42576</v>
      </c>
      <c r="E92" s="3">
        <f t="shared" si="13"/>
        <v>42394</v>
      </c>
      <c r="F92" s="3">
        <f t="shared" si="14"/>
        <v>42210</v>
      </c>
      <c r="G92" s="3">
        <f t="shared" si="15"/>
        <v>42029</v>
      </c>
      <c r="H92" s="3">
        <f t="shared" si="16"/>
        <v>41845</v>
      </c>
      <c r="I92" s="3">
        <f t="shared" si="17"/>
        <v>41664</v>
      </c>
      <c r="J92" s="3">
        <f t="shared" si="18"/>
        <v>41480</v>
      </c>
      <c r="K92" s="3">
        <f t="shared" si="19"/>
        <v>41299</v>
      </c>
      <c r="L92" s="3">
        <f t="shared" si="20"/>
        <v>41115</v>
      </c>
      <c r="M92" s="3">
        <f t="shared" si="21"/>
        <v>40933</v>
      </c>
      <c r="N92" s="3">
        <v>41536</v>
      </c>
      <c r="O92" s="7">
        <v>20.46</v>
      </c>
      <c r="P92" s="8">
        <v>633.4</v>
      </c>
      <c r="R92" t="str">
        <f t="shared" si="22"/>
        <v xml:space="preserve">(A.Symbol = 'HGG' and A.Date &gt;= '2012-1-25' and A.Date &lt;= '2017-1-25') or </v>
      </c>
      <c r="W92" t="str">
        <f t="shared" si="23"/>
        <v>'HGG',</v>
      </c>
    </row>
    <row r="93" spans="1:23" x14ac:dyDescent="0.25">
      <c r="A93" s="1" t="s">
        <v>204</v>
      </c>
      <c r="B93" s="5" t="s">
        <v>426</v>
      </c>
      <c r="C93" s="3">
        <v>43507</v>
      </c>
      <c r="D93" s="3">
        <f t="shared" si="12"/>
        <v>43323</v>
      </c>
      <c r="E93" s="3">
        <f t="shared" si="13"/>
        <v>43142</v>
      </c>
      <c r="F93" s="3">
        <f t="shared" si="14"/>
        <v>42958</v>
      </c>
      <c r="G93" s="3">
        <f t="shared" si="15"/>
        <v>42777</v>
      </c>
      <c r="H93" s="3">
        <f t="shared" si="16"/>
        <v>42593</v>
      </c>
      <c r="I93" s="3">
        <f t="shared" si="17"/>
        <v>42411</v>
      </c>
      <c r="J93" s="3">
        <f t="shared" si="18"/>
        <v>42227</v>
      </c>
      <c r="K93" s="3">
        <f t="shared" si="19"/>
        <v>42046</v>
      </c>
      <c r="L93" s="3">
        <f t="shared" si="20"/>
        <v>41862</v>
      </c>
      <c r="M93" s="3">
        <f t="shared" si="21"/>
        <v>41681</v>
      </c>
      <c r="N93" s="3">
        <v>41836</v>
      </c>
      <c r="O93" s="7">
        <v>12.066000000000001</v>
      </c>
      <c r="P93" s="8">
        <v>57.014299999999999</v>
      </c>
      <c r="R93" t="str">
        <f t="shared" si="22"/>
        <v xml:space="preserve">(A.Symbol = 'HPHW' and A.Date &gt;= '2014-2-11' and A.Date &lt;= '2019-2-11') or </v>
      </c>
      <c r="W93" t="str">
        <f t="shared" si="23"/>
        <v>'HPHW',</v>
      </c>
    </row>
    <row r="94" spans="1:23" x14ac:dyDescent="0.25">
      <c r="A94" s="1" t="s">
        <v>16</v>
      </c>
      <c r="B94" s="5" t="s">
        <v>238</v>
      </c>
      <c r="C94" s="3">
        <v>42643</v>
      </c>
      <c r="D94" s="3">
        <f t="shared" si="12"/>
        <v>42459</v>
      </c>
      <c r="E94" s="3">
        <f t="shared" si="13"/>
        <v>42277</v>
      </c>
      <c r="F94" s="3">
        <f t="shared" si="14"/>
        <v>42093</v>
      </c>
      <c r="G94" s="3">
        <f t="shared" si="15"/>
        <v>41912</v>
      </c>
      <c r="H94" s="3">
        <f t="shared" si="16"/>
        <v>41728</v>
      </c>
      <c r="I94" s="3">
        <f t="shared" si="17"/>
        <v>41547</v>
      </c>
      <c r="J94" s="3">
        <f t="shared" si="18"/>
        <v>41363</v>
      </c>
      <c r="K94" s="3">
        <f t="shared" si="19"/>
        <v>41182</v>
      </c>
      <c r="L94" s="3">
        <f t="shared" si="20"/>
        <v>40998</v>
      </c>
      <c r="M94" s="3">
        <f t="shared" si="21"/>
        <v>40816</v>
      </c>
      <c r="N94" s="3">
        <v>41843</v>
      </c>
      <c r="O94" s="7">
        <v>20.7</v>
      </c>
      <c r="P94" s="8">
        <v>1049.7</v>
      </c>
      <c r="R94" t="str">
        <f t="shared" si="22"/>
        <v xml:space="preserve">(A.Symbol = 'ZINCQ' and A.Date &gt;= '2011-9-30' and A.Date &lt;= '2016-9-30') or </v>
      </c>
      <c r="W94" t="str">
        <f t="shared" si="23"/>
        <v>'ZINCQ',</v>
      </c>
    </row>
    <row r="95" spans="1:23" x14ac:dyDescent="0.25">
      <c r="A95" s="1" t="s">
        <v>14</v>
      </c>
      <c r="B95" s="5" t="s">
        <v>236</v>
      </c>
      <c r="C95" s="3">
        <v>42648</v>
      </c>
      <c r="D95" s="3">
        <f t="shared" si="12"/>
        <v>42465</v>
      </c>
      <c r="E95" s="3">
        <f t="shared" si="13"/>
        <v>42282</v>
      </c>
      <c r="F95" s="3">
        <f t="shared" si="14"/>
        <v>42099</v>
      </c>
      <c r="G95" s="3">
        <f t="shared" si="15"/>
        <v>41917</v>
      </c>
      <c r="H95" s="3">
        <f t="shared" si="16"/>
        <v>41734</v>
      </c>
      <c r="I95" s="3">
        <f t="shared" si="17"/>
        <v>41552</v>
      </c>
      <c r="J95" s="3">
        <f t="shared" si="18"/>
        <v>41369</v>
      </c>
      <c r="K95" s="3">
        <f t="shared" si="19"/>
        <v>41187</v>
      </c>
      <c r="L95" s="3">
        <f t="shared" si="20"/>
        <v>41004</v>
      </c>
      <c r="M95" s="3">
        <f t="shared" si="21"/>
        <v>40821</v>
      </c>
      <c r="N95" s="3">
        <v>41438</v>
      </c>
      <c r="O95" s="7">
        <v>6.49</v>
      </c>
      <c r="P95" s="8">
        <v>177.1</v>
      </c>
      <c r="R95" t="str">
        <f t="shared" si="22"/>
        <v xml:space="preserve">(A.Symbol = 'HTCH' and A.Date &gt;= '2011-10-5' and A.Date &lt;= '2016-10-5') or </v>
      </c>
      <c r="W95" t="str">
        <f t="shared" si="23"/>
        <v>'HTCH',</v>
      </c>
    </row>
    <row r="96" spans="1:23" x14ac:dyDescent="0.25">
      <c r="A96" s="1" t="s">
        <v>205</v>
      </c>
      <c r="B96" s="5" t="s">
        <v>427</v>
      </c>
      <c r="C96" s="3">
        <v>40177</v>
      </c>
      <c r="D96" s="3">
        <f t="shared" si="12"/>
        <v>39994</v>
      </c>
      <c r="E96" s="3">
        <f t="shared" si="13"/>
        <v>39812</v>
      </c>
      <c r="F96" s="3">
        <f t="shared" si="14"/>
        <v>39629</v>
      </c>
      <c r="G96" s="3">
        <f t="shared" si="15"/>
        <v>39446</v>
      </c>
      <c r="H96" s="3">
        <f t="shared" si="16"/>
        <v>39263</v>
      </c>
      <c r="I96" s="3">
        <f t="shared" si="17"/>
        <v>39081</v>
      </c>
      <c r="J96" s="3">
        <f t="shared" si="18"/>
        <v>38898</v>
      </c>
      <c r="K96" s="3">
        <f t="shared" si="19"/>
        <v>38716</v>
      </c>
      <c r="L96" s="3">
        <f t="shared" si="20"/>
        <v>38533</v>
      </c>
      <c r="M96" s="3">
        <f t="shared" si="21"/>
        <v>38351</v>
      </c>
      <c r="N96" s="3">
        <v>39225</v>
      </c>
      <c r="O96" s="7">
        <v>37.659999999999997</v>
      </c>
      <c r="P96" s="8">
        <v>5529.9</v>
      </c>
      <c r="R96" t="str">
        <f t="shared" si="22"/>
        <v xml:space="preserve">(A.Symbol = 'IDARQ' and A.Date &gt;= '2004-12-30' and A.Date &lt;= '2009-12-30') or </v>
      </c>
      <c r="W96" t="str">
        <f t="shared" si="23"/>
        <v>'IDARQ',</v>
      </c>
    </row>
    <row r="97" spans="1:23" x14ac:dyDescent="0.25">
      <c r="A97" s="1" t="s">
        <v>187</v>
      </c>
      <c r="B97" s="5" t="s">
        <v>409</v>
      </c>
      <c r="C97" s="3">
        <v>40603</v>
      </c>
      <c r="D97" s="3">
        <f t="shared" si="12"/>
        <v>40422</v>
      </c>
      <c r="E97" s="3">
        <f t="shared" si="13"/>
        <v>40238</v>
      </c>
      <c r="F97" s="3">
        <f t="shared" si="14"/>
        <v>40057</v>
      </c>
      <c r="G97" s="3">
        <f t="shared" si="15"/>
        <v>39873</v>
      </c>
      <c r="H97" s="3">
        <f t="shared" si="16"/>
        <v>39692</v>
      </c>
      <c r="I97" s="3">
        <f t="shared" si="17"/>
        <v>39508</v>
      </c>
      <c r="J97" s="3">
        <f t="shared" si="18"/>
        <v>39326</v>
      </c>
      <c r="K97" s="3">
        <f t="shared" si="19"/>
        <v>39142</v>
      </c>
      <c r="L97" s="3">
        <f t="shared" si="20"/>
        <v>38961</v>
      </c>
      <c r="M97" s="3">
        <f t="shared" si="21"/>
        <v>38777</v>
      </c>
      <c r="N97" s="3">
        <v>38845</v>
      </c>
      <c r="O97" s="7">
        <v>50.11</v>
      </c>
      <c r="P97" s="8">
        <v>3283.4</v>
      </c>
      <c r="R97" t="str">
        <f t="shared" si="22"/>
        <v xml:space="preserve">(A.Symbol = 'IDMCQ' and A.Date &gt;= '2006-3-1' and A.Date &lt;= '2011-3-1') or </v>
      </c>
      <c r="W97" t="str">
        <f t="shared" si="23"/>
        <v>'IDMCQ',</v>
      </c>
    </row>
    <row r="98" spans="1:23" x14ac:dyDescent="0.25">
      <c r="A98" s="1" t="s">
        <v>102</v>
      </c>
      <c r="B98" s="5" t="s">
        <v>324</v>
      </c>
      <c r="C98" s="3">
        <v>39846</v>
      </c>
      <c r="D98" s="3">
        <f t="shared" si="12"/>
        <v>39662</v>
      </c>
      <c r="E98" s="3">
        <f t="shared" si="13"/>
        <v>39480</v>
      </c>
      <c r="F98" s="3">
        <f t="shared" si="14"/>
        <v>39296</v>
      </c>
      <c r="G98" s="3">
        <f t="shared" si="15"/>
        <v>39115</v>
      </c>
      <c r="H98" s="3">
        <f t="shared" si="16"/>
        <v>38931</v>
      </c>
      <c r="I98" s="3">
        <f t="shared" si="17"/>
        <v>38750</v>
      </c>
      <c r="J98" s="3">
        <f t="shared" si="18"/>
        <v>38566</v>
      </c>
      <c r="K98" s="3">
        <f t="shared" si="19"/>
        <v>38385</v>
      </c>
      <c r="L98" s="3">
        <f t="shared" si="20"/>
        <v>38201</v>
      </c>
      <c r="M98" s="3">
        <f t="shared" si="21"/>
        <v>38019</v>
      </c>
      <c r="N98" s="3">
        <v>38069</v>
      </c>
      <c r="O98" s="7">
        <v>15.96</v>
      </c>
      <c r="P98" s="8">
        <v>715.8</v>
      </c>
      <c r="R98" t="str">
        <f t="shared" si="22"/>
        <v xml:space="preserve">(A.Symbol = 'IBCIQ' and A.Date &gt;= '2004-2-2' and A.Date &lt;= '2009-2-2') or </v>
      </c>
      <c r="W98" t="str">
        <f t="shared" si="23"/>
        <v>'IBCIQ',</v>
      </c>
    </row>
    <row r="99" spans="1:23" x14ac:dyDescent="0.25">
      <c r="A99" s="1" t="s">
        <v>34</v>
      </c>
      <c r="B99" s="5" t="s">
        <v>256</v>
      </c>
      <c r="C99" s="3">
        <v>38973</v>
      </c>
      <c r="D99" s="3">
        <f t="shared" si="12"/>
        <v>38789</v>
      </c>
      <c r="E99" s="3">
        <f t="shared" si="13"/>
        <v>38608</v>
      </c>
      <c r="F99" s="3">
        <f t="shared" si="14"/>
        <v>38424</v>
      </c>
      <c r="G99" s="3">
        <f t="shared" si="15"/>
        <v>38243</v>
      </c>
      <c r="H99" s="3">
        <f t="shared" si="16"/>
        <v>38059</v>
      </c>
      <c r="I99" s="3">
        <f t="shared" si="17"/>
        <v>37877</v>
      </c>
      <c r="J99" s="3">
        <f t="shared" si="18"/>
        <v>37693</v>
      </c>
      <c r="K99" s="3">
        <f t="shared" si="19"/>
        <v>37512</v>
      </c>
      <c r="L99" s="3">
        <f t="shared" si="20"/>
        <v>37328</v>
      </c>
      <c r="M99" s="3">
        <f t="shared" si="21"/>
        <v>37147</v>
      </c>
      <c r="N99" s="3">
        <v>38089</v>
      </c>
      <c r="O99" s="7">
        <v>22.16</v>
      </c>
      <c r="P99" s="8">
        <v>199.2</v>
      </c>
      <c r="R99" t="str">
        <f t="shared" si="22"/>
        <v xml:space="preserve">(A.Symbol = 'IPIXQ' and A.Date &gt;= '2001-9-13' and A.Date &lt;= '2006-9-13') or </v>
      </c>
      <c r="W99" t="str">
        <f t="shared" si="23"/>
        <v>'IPIXQ',</v>
      </c>
    </row>
    <row r="100" spans="1:23" x14ac:dyDescent="0.25">
      <c r="A100" s="1" t="s">
        <v>121</v>
      </c>
      <c r="B100" s="5" t="s">
        <v>343</v>
      </c>
      <c r="C100" s="3">
        <v>40798</v>
      </c>
      <c r="D100" s="3">
        <f t="shared" si="12"/>
        <v>40614</v>
      </c>
      <c r="E100" s="3">
        <f t="shared" si="13"/>
        <v>40433</v>
      </c>
      <c r="F100" s="3">
        <f t="shared" si="14"/>
        <v>40249</v>
      </c>
      <c r="G100" s="3">
        <f t="shared" si="15"/>
        <v>40068</v>
      </c>
      <c r="H100" s="3">
        <f t="shared" si="16"/>
        <v>39884</v>
      </c>
      <c r="I100" s="3">
        <f t="shared" si="17"/>
        <v>39703</v>
      </c>
      <c r="J100" s="3">
        <f t="shared" si="18"/>
        <v>39519</v>
      </c>
      <c r="K100" s="3">
        <f t="shared" si="19"/>
        <v>39337</v>
      </c>
      <c r="L100" s="3">
        <f t="shared" si="20"/>
        <v>39153</v>
      </c>
      <c r="M100" s="3">
        <f t="shared" si="21"/>
        <v>38972</v>
      </c>
      <c r="N100" s="3">
        <v>39035</v>
      </c>
      <c r="O100" s="7">
        <v>22.94</v>
      </c>
      <c r="P100" s="8">
        <v>684.2</v>
      </c>
      <c r="R100" t="str">
        <f t="shared" si="22"/>
        <v xml:space="preserve">(A.Symbol = 'IRWNQ' and A.Date &gt;= '2006-9-12' and A.Date &lt;= '2011-9-12') or </v>
      </c>
      <c r="W100" t="str">
        <f t="shared" si="23"/>
        <v>'IRWNQ',</v>
      </c>
    </row>
    <row r="101" spans="1:23" x14ac:dyDescent="0.25">
      <c r="A101" s="1" t="s">
        <v>20</v>
      </c>
      <c r="B101" s="5" t="s">
        <v>242</v>
      </c>
      <c r="C101" s="3">
        <v>42578</v>
      </c>
      <c r="D101" s="3">
        <f t="shared" si="12"/>
        <v>42396</v>
      </c>
      <c r="E101" s="3">
        <f t="shared" si="13"/>
        <v>42212</v>
      </c>
      <c r="F101" s="3">
        <f t="shared" si="14"/>
        <v>42031</v>
      </c>
      <c r="G101" s="3">
        <f t="shared" si="15"/>
        <v>41847</v>
      </c>
      <c r="H101" s="3">
        <f t="shared" si="16"/>
        <v>41666</v>
      </c>
      <c r="I101" s="3">
        <f t="shared" si="17"/>
        <v>41482</v>
      </c>
      <c r="J101" s="3">
        <f t="shared" si="18"/>
        <v>41301</v>
      </c>
      <c r="K101" s="3">
        <f t="shared" si="19"/>
        <v>41117</v>
      </c>
      <c r="L101" s="3">
        <f t="shared" si="20"/>
        <v>40935</v>
      </c>
      <c r="M101" s="3">
        <f t="shared" si="21"/>
        <v>40751</v>
      </c>
      <c r="N101" s="3">
        <v>40751</v>
      </c>
      <c r="O101" s="7">
        <v>86.35</v>
      </c>
      <c r="P101" s="8">
        <v>2333.4</v>
      </c>
      <c r="R101" t="str">
        <f t="shared" si="22"/>
        <v xml:space="preserve">(A.Symbol = 'ESI1' and A.Date &gt;= '2011-7-27' and A.Date &lt;= '2016-7-27') or </v>
      </c>
      <c r="W101" t="str">
        <f t="shared" si="23"/>
        <v>'ESI1',</v>
      </c>
    </row>
    <row r="102" spans="1:23" x14ac:dyDescent="0.25">
      <c r="A102" s="1" t="s">
        <v>61</v>
      </c>
      <c r="B102" s="5" t="s">
        <v>283</v>
      </c>
      <c r="C102" s="3">
        <v>42922</v>
      </c>
      <c r="D102" s="3">
        <f t="shared" si="12"/>
        <v>42741</v>
      </c>
      <c r="E102" s="3">
        <f t="shared" si="13"/>
        <v>42557</v>
      </c>
      <c r="F102" s="3">
        <f t="shared" si="14"/>
        <v>42375</v>
      </c>
      <c r="G102" s="3">
        <f t="shared" si="15"/>
        <v>42191</v>
      </c>
      <c r="H102" s="3">
        <f t="shared" si="16"/>
        <v>42010</v>
      </c>
      <c r="I102" s="3">
        <f t="shared" si="17"/>
        <v>41826</v>
      </c>
      <c r="J102" s="3">
        <f t="shared" si="18"/>
        <v>41645</v>
      </c>
      <c r="K102" s="3">
        <f t="shared" si="19"/>
        <v>41461</v>
      </c>
      <c r="L102" s="3">
        <f t="shared" si="20"/>
        <v>41280</v>
      </c>
      <c r="M102" s="3">
        <f t="shared" si="21"/>
        <v>41096</v>
      </c>
      <c r="N102" s="3">
        <v>41292</v>
      </c>
      <c r="O102" s="7">
        <v>19.6707</v>
      </c>
      <c r="P102" s="8">
        <v>322.35559999999998</v>
      </c>
      <c r="R102" t="str">
        <f t="shared" si="22"/>
        <v xml:space="preserve">(A.Symbol = 'IVANF' and A.Date &gt;= '2012-7-6' and A.Date &lt;= '2017-7-6') or </v>
      </c>
      <c r="W102" t="str">
        <f t="shared" si="23"/>
        <v>'IVANF',</v>
      </c>
    </row>
    <row r="103" spans="1:23" x14ac:dyDescent="0.25">
      <c r="A103" s="1" t="s">
        <v>98</v>
      </c>
      <c r="B103" s="5" t="s">
        <v>320</v>
      </c>
      <c r="C103" s="3">
        <v>40771</v>
      </c>
      <c r="D103" s="3">
        <f t="shared" si="12"/>
        <v>40590</v>
      </c>
      <c r="E103" s="3">
        <f t="shared" si="13"/>
        <v>40406</v>
      </c>
      <c r="F103" s="3">
        <f t="shared" si="14"/>
        <v>40225</v>
      </c>
      <c r="G103" s="3">
        <f t="shared" si="15"/>
        <v>40041</v>
      </c>
      <c r="H103" s="3">
        <f t="shared" si="16"/>
        <v>39860</v>
      </c>
      <c r="I103" s="3">
        <f t="shared" si="17"/>
        <v>39676</v>
      </c>
      <c r="J103" s="3">
        <f t="shared" si="18"/>
        <v>39494</v>
      </c>
      <c r="K103" s="3">
        <f t="shared" si="19"/>
        <v>39310</v>
      </c>
      <c r="L103" s="3">
        <f t="shared" si="20"/>
        <v>39129</v>
      </c>
      <c r="M103" s="3">
        <f t="shared" si="21"/>
        <v>38945</v>
      </c>
      <c r="N103" s="3">
        <v>39056</v>
      </c>
      <c r="O103" s="7">
        <v>36.950000000000003</v>
      </c>
      <c r="P103" s="8">
        <v>1259.9000000000001</v>
      </c>
      <c r="R103" t="str">
        <f t="shared" si="22"/>
        <v xml:space="preserve">(A.Symbol = 'JTX' and A.Date &gt;= '2006-8-16' and A.Date &lt;= '2011-8-16') or </v>
      </c>
      <c r="W103" t="str">
        <f t="shared" si="23"/>
        <v>'JTX',</v>
      </c>
    </row>
    <row r="104" spans="1:23" x14ac:dyDescent="0.25">
      <c r="A104" s="1" t="s">
        <v>159</v>
      </c>
      <c r="B104" s="5" t="s">
        <v>381</v>
      </c>
      <c r="C104" s="3">
        <v>42451</v>
      </c>
      <c r="D104" s="3">
        <f t="shared" si="12"/>
        <v>42269</v>
      </c>
      <c r="E104" s="3">
        <f t="shared" si="13"/>
        <v>42085</v>
      </c>
      <c r="F104" s="3">
        <f t="shared" si="14"/>
        <v>41904</v>
      </c>
      <c r="G104" s="3">
        <f t="shared" si="15"/>
        <v>41720</v>
      </c>
      <c r="H104" s="3">
        <f t="shared" si="16"/>
        <v>41539</v>
      </c>
      <c r="I104" s="3">
        <f t="shared" si="17"/>
        <v>41355</v>
      </c>
      <c r="J104" s="3">
        <f t="shared" si="18"/>
        <v>41174</v>
      </c>
      <c r="K104" s="3">
        <f t="shared" si="19"/>
        <v>40990</v>
      </c>
      <c r="L104" s="3">
        <f t="shared" si="20"/>
        <v>40808</v>
      </c>
      <c r="M104" s="3">
        <f t="shared" si="21"/>
        <v>40624</v>
      </c>
      <c r="N104" s="3">
        <v>40634</v>
      </c>
      <c r="O104" s="7">
        <v>25.14</v>
      </c>
      <c r="P104" s="8">
        <v>698.4</v>
      </c>
      <c r="R104" t="str">
        <f t="shared" si="22"/>
        <v xml:space="preserve">(A.Symbol = 'JRCC' and A.Date &gt;= '2011-3-22' and A.Date &lt;= '2016-3-22') or </v>
      </c>
      <c r="W104" t="str">
        <f t="shared" si="23"/>
        <v>'JRCC',</v>
      </c>
    </row>
    <row r="105" spans="1:23" x14ac:dyDescent="0.25">
      <c r="A105" s="1" t="s">
        <v>111</v>
      </c>
      <c r="B105" s="5" t="s">
        <v>333</v>
      </c>
      <c r="C105" s="3">
        <v>43430</v>
      </c>
      <c r="D105" s="3">
        <f t="shared" si="12"/>
        <v>43246</v>
      </c>
      <c r="E105" s="3">
        <f t="shared" si="13"/>
        <v>43065</v>
      </c>
      <c r="F105" s="3">
        <f t="shared" si="14"/>
        <v>42881</v>
      </c>
      <c r="G105" s="3">
        <f t="shared" si="15"/>
        <v>42700</v>
      </c>
      <c r="H105" s="3">
        <f t="shared" si="16"/>
        <v>42516</v>
      </c>
      <c r="I105" s="3">
        <f t="shared" si="17"/>
        <v>42334</v>
      </c>
      <c r="J105" s="3">
        <f t="shared" si="18"/>
        <v>42150</v>
      </c>
      <c r="K105" s="3">
        <f t="shared" si="19"/>
        <v>41969</v>
      </c>
      <c r="L105" s="3">
        <f t="shared" si="20"/>
        <v>41785</v>
      </c>
      <c r="M105" s="3">
        <f t="shared" si="21"/>
        <v>41604</v>
      </c>
      <c r="N105" s="3">
        <v>41820</v>
      </c>
      <c r="O105" s="7">
        <v>18.85191</v>
      </c>
      <c r="P105" s="8">
        <v>950.80930000000001</v>
      </c>
      <c r="R105" t="str">
        <f t="shared" si="22"/>
        <v xml:space="preserve">(A.Symbol = 'JONE' and A.Date &gt;= '2013-11-26' and A.Date &lt;= '2018-11-26') or </v>
      </c>
      <c r="W105" t="str">
        <f t="shared" si="23"/>
        <v>'JONE',</v>
      </c>
    </row>
    <row r="106" spans="1:23" x14ac:dyDescent="0.25">
      <c r="A106" s="1" t="s">
        <v>147</v>
      </c>
      <c r="B106" s="5" t="s">
        <v>369</v>
      </c>
      <c r="C106" s="3">
        <v>41810</v>
      </c>
      <c r="D106" s="3">
        <f t="shared" si="12"/>
        <v>41628</v>
      </c>
      <c r="E106" s="3">
        <f t="shared" si="13"/>
        <v>41445</v>
      </c>
      <c r="F106" s="3">
        <f t="shared" si="14"/>
        <v>41263</v>
      </c>
      <c r="G106" s="3">
        <f t="shared" si="15"/>
        <v>41080</v>
      </c>
      <c r="H106" s="3">
        <f t="shared" si="16"/>
        <v>40897</v>
      </c>
      <c r="I106" s="3">
        <f t="shared" si="17"/>
        <v>40714</v>
      </c>
      <c r="J106" s="3">
        <f t="shared" si="18"/>
        <v>40532</v>
      </c>
      <c r="K106" s="3">
        <f t="shared" si="19"/>
        <v>40349</v>
      </c>
      <c r="L106" s="3">
        <f t="shared" si="20"/>
        <v>40167</v>
      </c>
      <c r="M106" s="3">
        <f t="shared" si="21"/>
        <v>39984</v>
      </c>
      <c r="N106" s="3">
        <v>40297</v>
      </c>
      <c r="O106" s="7">
        <v>10.35</v>
      </c>
      <c r="P106" s="8">
        <v>222.98349999999999</v>
      </c>
      <c r="R106" t="str">
        <f t="shared" si="22"/>
        <v xml:space="preserve">(A.Symbol = 'KIDBQ' and A.Date &gt;= '2009-6-20' and A.Date &lt;= '2014-6-20') or </v>
      </c>
      <c r="W106" t="str">
        <f t="shared" si="23"/>
        <v>'KIDBQ',</v>
      </c>
    </row>
    <row r="107" spans="1:23" x14ac:dyDescent="0.25">
      <c r="A107" s="1" t="s">
        <v>206</v>
      </c>
      <c r="B107" s="5" t="s">
        <v>428</v>
      </c>
      <c r="C107" s="3">
        <v>42247</v>
      </c>
      <c r="D107" s="3">
        <f t="shared" si="12"/>
        <v>42066</v>
      </c>
      <c r="E107" s="3">
        <f t="shared" si="13"/>
        <v>41882</v>
      </c>
      <c r="F107" s="3">
        <f t="shared" si="14"/>
        <v>41701</v>
      </c>
      <c r="G107" s="3">
        <f t="shared" si="15"/>
        <v>41517</v>
      </c>
      <c r="H107" s="3">
        <f t="shared" si="16"/>
        <v>41336</v>
      </c>
      <c r="I107" s="3">
        <f t="shared" si="17"/>
        <v>41152</v>
      </c>
      <c r="J107" s="3">
        <f t="shared" si="18"/>
        <v>40970</v>
      </c>
      <c r="K107" s="3">
        <f t="shared" si="19"/>
        <v>40786</v>
      </c>
      <c r="L107" s="3">
        <f t="shared" si="20"/>
        <v>40605</v>
      </c>
      <c r="M107" s="3">
        <f t="shared" si="21"/>
        <v>40421</v>
      </c>
      <c r="N107" s="3">
        <v>40815</v>
      </c>
      <c r="O107" s="7">
        <v>21.55</v>
      </c>
      <c r="P107" s="8">
        <v>2197</v>
      </c>
      <c r="R107" t="str">
        <f t="shared" si="22"/>
        <v xml:space="preserve">(A.Symbol = 'KIOR' and A.Date &gt;= '2010-8-31' and A.Date &lt;= '2015-8-31') or </v>
      </c>
      <c r="W107" t="str">
        <f t="shared" si="23"/>
        <v>'KIOR',</v>
      </c>
    </row>
    <row r="108" spans="1:23" x14ac:dyDescent="0.25">
      <c r="A108" s="1" t="s">
        <v>32</v>
      </c>
      <c r="B108" s="5" t="s">
        <v>254</v>
      </c>
      <c r="C108" s="3">
        <v>41499</v>
      </c>
      <c r="D108" s="3">
        <f t="shared" si="12"/>
        <v>41318</v>
      </c>
      <c r="E108" s="3">
        <f t="shared" si="13"/>
        <v>41134</v>
      </c>
      <c r="F108" s="3">
        <f t="shared" si="14"/>
        <v>40952</v>
      </c>
      <c r="G108" s="3">
        <f t="shared" si="15"/>
        <v>40768</v>
      </c>
      <c r="H108" s="3">
        <f t="shared" si="16"/>
        <v>40587</v>
      </c>
      <c r="I108" s="3">
        <f t="shared" si="17"/>
        <v>40403</v>
      </c>
      <c r="J108" s="3">
        <f t="shared" si="18"/>
        <v>40222</v>
      </c>
      <c r="K108" s="3">
        <f t="shared" si="19"/>
        <v>40038</v>
      </c>
      <c r="L108" s="3">
        <f t="shared" si="20"/>
        <v>39857</v>
      </c>
      <c r="M108" s="3">
        <f t="shared" si="21"/>
        <v>39673</v>
      </c>
      <c r="N108" s="3">
        <v>40546</v>
      </c>
      <c r="O108" s="7">
        <v>16.940000000000001</v>
      </c>
      <c r="P108" s="8">
        <v>405.5</v>
      </c>
      <c r="R108" t="str">
        <f t="shared" si="22"/>
        <v xml:space="preserve">(A.Symbol = 'KITDQ' and A.Date &gt;= '2008-8-13' and A.Date &lt;= '2013-8-13') or </v>
      </c>
      <c r="W108" t="str">
        <f t="shared" si="23"/>
        <v>'KITDQ',</v>
      </c>
    </row>
    <row r="109" spans="1:23" x14ac:dyDescent="0.25">
      <c r="A109" s="1" t="s">
        <v>207</v>
      </c>
      <c r="B109" s="5" t="s">
        <v>429</v>
      </c>
      <c r="C109" s="3">
        <v>41530</v>
      </c>
      <c r="D109" s="3">
        <f t="shared" si="12"/>
        <v>41346</v>
      </c>
      <c r="E109" s="3">
        <f t="shared" si="13"/>
        <v>41165</v>
      </c>
      <c r="F109" s="3">
        <f t="shared" si="14"/>
        <v>40981</v>
      </c>
      <c r="G109" s="3">
        <f t="shared" si="15"/>
        <v>40799</v>
      </c>
      <c r="H109" s="3">
        <f t="shared" si="16"/>
        <v>40615</v>
      </c>
      <c r="I109" s="3">
        <f t="shared" si="17"/>
        <v>40434</v>
      </c>
      <c r="J109" s="3">
        <f t="shared" si="18"/>
        <v>40250</v>
      </c>
      <c r="K109" s="3">
        <f t="shared" si="19"/>
        <v>40069</v>
      </c>
      <c r="L109" s="3">
        <f t="shared" si="20"/>
        <v>39885</v>
      </c>
      <c r="M109" s="3">
        <f t="shared" si="21"/>
        <v>39704</v>
      </c>
      <c r="N109" s="3">
        <v>39710</v>
      </c>
      <c r="O109" s="7">
        <v>23.92</v>
      </c>
      <c r="P109" s="8">
        <v>1194.7</v>
      </c>
      <c r="R109" t="str">
        <f t="shared" si="22"/>
        <v xml:space="preserve">(A.Symbol = 'KVPBQ' and A.Date &gt;= '2008-9-13' and A.Date &lt;= '2013-9-13') or </v>
      </c>
      <c r="W109" t="str">
        <f t="shared" si="23"/>
        <v>'KVPBQ',</v>
      </c>
    </row>
    <row r="110" spans="1:23" x14ac:dyDescent="0.25">
      <c r="A110" s="1" t="s">
        <v>216</v>
      </c>
      <c r="B110" s="5" t="s">
        <v>438</v>
      </c>
      <c r="C110" s="3">
        <v>41711</v>
      </c>
      <c r="D110" s="3">
        <f t="shared" si="12"/>
        <v>41530</v>
      </c>
      <c r="E110" s="3">
        <f t="shared" si="13"/>
        <v>41346</v>
      </c>
      <c r="F110" s="3">
        <f t="shared" si="14"/>
        <v>41165</v>
      </c>
      <c r="G110" s="3">
        <f t="shared" si="15"/>
        <v>40981</v>
      </c>
      <c r="H110" s="3">
        <f t="shared" si="16"/>
        <v>40799</v>
      </c>
      <c r="I110" s="3">
        <f t="shared" si="17"/>
        <v>40615</v>
      </c>
      <c r="J110" s="3">
        <f t="shared" si="18"/>
        <v>40434</v>
      </c>
      <c r="K110" s="3">
        <f t="shared" si="19"/>
        <v>40250</v>
      </c>
      <c r="L110" s="3">
        <f t="shared" si="20"/>
        <v>40069</v>
      </c>
      <c r="M110" s="3">
        <f t="shared" si="21"/>
        <v>39885</v>
      </c>
      <c r="N110" s="3">
        <v>39960</v>
      </c>
      <c r="O110" s="7">
        <v>41.05</v>
      </c>
      <c r="P110" s="8">
        <v>2886</v>
      </c>
      <c r="R110" t="str">
        <f t="shared" si="22"/>
        <v xml:space="preserve">(A.Symbol = 'LEAP2' and A.Date &gt;= '2009-3-13' and A.Date &lt;= '2014-3-13') or </v>
      </c>
      <c r="W110" t="str">
        <f t="shared" si="23"/>
        <v>'LEAP2',</v>
      </c>
    </row>
    <row r="111" spans="1:23" x14ac:dyDescent="0.25">
      <c r="A111" s="1" t="s">
        <v>52</v>
      </c>
      <c r="B111" s="5" t="s">
        <v>274</v>
      </c>
      <c r="C111" s="3">
        <v>40126</v>
      </c>
      <c r="D111" s="3">
        <f t="shared" si="12"/>
        <v>39942</v>
      </c>
      <c r="E111" s="3">
        <f t="shared" si="13"/>
        <v>39761</v>
      </c>
      <c r="F111" s="3">
        <f t="shared" si="14"/>
        <v>39577</v>
      </c>
      <c r="G111" s="3">
        <f t="shared" si="15"/>
        <v>39395</v>
      </c>
      <c r="H111" s="3">
        <f t="shared" si="16"/>
        <v>39211</v>
      </c>
      <c r="I111" s="3">
        <f t="shared" si="17"/>
        <v>39030</v>
      </c>
      <c r="J111" s="3">
        <f t="shared" si="18"/>
        <v>38846</v>
      </c>
      <c r="K111" s="3">
        <f t="shared" si="19"/>
        <v>38665</v>
      </c>
      <c r="L111" s="3">
        <f t="shared" si="20"/>
        <v>38481</v>
      </c>
      <c r="M111" s="3">
        <f t="shared" si="21"/>
        <v>38300</v>
      </c>
      <c r="N111" s="3">
        <v>38349</v>
      </c>
      <c r="O111" s="7">
        <v>61.26</v>
      </c>
      <c r="P111" s="8">
        <v>4124.6000000000004</v>
      </c>
      <c r="R111" t="str">
        <f t="shared" si="22"/>
        <v xml:space="preserve">(A.Symbol = 'LEARQ' and A.Date &gt;= '2004-11-9' and A.Date &lt;= '2009-11-9') or </v>
      </c>
      <c r="W111" t="str">
        <f t="shared" si="23"/>
        <v>'LEARQ',</v>
      </c>
    </row>
    <row r="112" spans="1:23" x14ac:dyDescent="0.25">
      <c r="A112" s="1" t="s">
        <v>124</v>
      </c>
      <c r="B112" s="5" t="s">
        <v>346</v>
      </c>
      <c r="C112" s="3">
        <v>40973</v>
      </c>
      <c r="D112" s="3">
        <f t="shared" si="12"/>
        <v>40791</v>
      </c>
      <c r="E112" s="3">
        <f t="shared" si="13"/>
        <v>40607</v>
      </c>
      <c r="F112" s="3">
        <f t="shared" si="14"/>
        <v>40426</v>
      </c>
      <c r="G112" s="3">
        <f t="shared" si="15"/>
        <v>40242</v>
      </c>
      <c r="H112" s="3">
        <f t="shared" si="16"/>
        <v>40061</v>
      </c>
      <c r="I112" s="3">
        <f t="shared" si="17"/>
        <v>39877</v>
      </c>
      <c r="J112" s="3">
        <f t="shared" si="18"/>
        <v>39696</v>
      </c>
      <c r="K112" s="3">
        <f t="shared" si="19"/>
        <v>39512</v>
      </c>
      <c r="L112" s="3">
        <f t="shared" si="20"/>
        <v>39330</v>
      </c>
      <c r="M112" s="3">
        <f t="shared" si="21"/>
        <v>39146</v>
      </c>
      <c r="N112" s="3">
        <v>39252</v>
      </c>
      <c r="O112" s="7">
        <v>81.3</v>
      </c>
      <c r="P112" s="8">
        <v>43301.9</v>
      </c>
      <c r="R112" t="str">
        <f t="shared" si="22"/>
        <v xml:space="preserve">(A.Symbol = 'LEH' and A.Date &gt;= '2007-3-5' and A.Date &lt;= '2012-3-5') or </v>
      </c>
      <c r="W112" t="str">
        <f t="shared" si="23"/>
        <v>'LEH',</v>
      </c>
    </row>
    <row r="113" spans="1:23" x14ac:dyDescent="0.25">
      <c r="A113" s="1" t="s">
        <v>117</v>
      </c>
      <c r="B113" s="5" t="s">
        <v>339</v>
      </c>
      <c r="C113" s="3">
        <v>39465</v>
      </c>
      <c r="D113" s="3">
        <f t="shared" si="12"/>
        <v>39281</v>
      </c>
      <c r="E113" s="3">
        <f t="shared" si="13"/>
        <v>39100</v>
      </c>
      <c r="F113" s="3">
        <f t="shared" si="14"/>
        <v>38916</v>
      </c>
      <c r="G113" s="3">
        <f t="shared" si="15"/>
        <v>38735</v>
      </c>
      <c r="H113" s="3">
        <f t="shared" si="16"/>
        <v>38551</v>
      </c>
      <c r="I113" s="3">
        <f t="shared" si="17"/>
        <v>38370</v>
      </c>
      <c r="J113" s="3">
        <f t="shared" si="18"/>
        <v>38186</v>
      </c>
      <c r="K113" s="3">
        <f t="shared" si="19"/>
        <v>38004</v>
      </c>
      <c r="L113" s="3">
        <f t="shared" si="20"/>
        <v>37820</v>
      </c>
      <c r="M113" s="3">
        <f t="shared" si="21"/>
        <v>37639</v>
      </c>
      <c r="N113" s="3">
        <v>37832</v>
      </c>
      <c r="O113" s="7">
        <v>4.45</v>
      </c>
      <c r="P113" s="8">
        <v>478.9</v>
      </c>
      <c r="R113" t="str">
        <f t="shared" si="22"/>
        <v xml:space="preserve">(A.Symbol = 'LBTE' and A.Date &gt;= '2003-1-18' and A.Date &lt;= '2008-1-18') or </v>
      </c>
      <c r="W113" t="str">
        <f t="shared" si="23"/>
        <v>'LBTE',</v>
      </c>
    </row>
    <row r="114" spans="1:23" x14ac:dyDescent="0.25">
      <c r="A114" s="1" t="s">
        <v>21</v>
      </c>
      <c r="B114" s="5" t="s">
        <v>243</v>
      </c>
      <c r="C114" s="3">
        <v>42513</v>
      </c>
      <c r="D114" s="3">
        <f t="shared" si="12"/>
        <v>42331</v>
      </c>
      <c r="E114" s="3">
        <f t="shared" si="13"/>
        <v>42147</v>
      </c>
      <c r="F114" s="3">
        <f t="shared" si="14"/>
        <v>41966</v>
      </c>
      <c r="G114" s="3">
        <f t="shared" si="15"/>
        <v>41782</v>
      </c>
      <c r="H114" s="3">
        <f t="shared" si="16"/>
        <v>41601</v>
      </c>
      <c r="I114" s="3">
        <f t="shared" si="17"/>
        <v>41417</v>
      </c>
      <c r="J114" s="3">
        <f t="shared" si="18"/>
        <v>41236</v>
      </c>
      <c r="K114" s="3">
        <f t="shared" si="19"/>
        <v>41052</v>
      </c>
      <c r="L114" s="3">
        <f t="shared" si="20"/>
        <v>40870</v>
      </c>
      <c r="M114" s="3">
        <f t="shared" si="21"/>
        <v>40686</v>
      </c>
      <c r="N114" s="3">
        <v>41214</v>
      </c>
      <c r="O114" s="7">
        <v>42.52</v>
      </c>
      <c r="P114" s="8">
        <v>8488.9</v>
      </c>
      <c r="R114" t="str">
        <f t="shared" si="22"/>
        <v xml:space="preserve">(A.Symbol = 'LINE' and A.Date &gt;= '2011-5-23' and A.Date &lt;= '2016-5-23') or </v>
      </c>
      <c r="W114" t="str">
        <f t="shared" si="23"/>
        <v>'LINE',</v>
      </c>
    </row>
    <row r="115" spans="1:23" x14ac:dyDescent="0.25">
      <c r="A115" s="1" t="s">
        <v>24</v>
      </c>
      <c r="B115" s="5" t="s">
        <v>246</v>
      </c>
      <c r="C115" s="3">
        <v>42793</v>
      </c>
      <c r="D115" s="3">
        <f t="shared" si="12"/>
        <v>42609</v>
      </c>
      <c r="E115" s="3">
        <f t="shared" si="13"/>
        <v>42427</v>
      </c>
      <c r="F115" s="3">
        <f t="shared" si="14"/>
        <v>42243</v>
      </c>
      <c r="G115" s="3">
        <f t="shared" si="15"/>
        <v>42062</v>
      </c>
      <c r="H115" s="3">
        <f t="shared" si="16"/>
        <v>41878</v>
      </c>
      <c r="I115" s="3">
        <f t="shared" si="17"/>
        <v>41697</v>
      </c>
      <c r="J115" s="3">
        <f t="shared" si="18"/>
        <v>41513</v>
      </c>
      <c r="K115" s="3">
        <f t="shared" si="19"/>
        <v>41332</v>
      </c>
      <c r="L115" s="3">
        <f t="shared" si="20"/>
        <v>41148</v>
      </c>
      <c r="M115" s="3">
        <f t="shared" si="21"/>
        <v>40966</v>
      </c>
      <c r="N115" s="3">
        <v>41389</v>
      </c>
      <c r="O115" s="7">
        <v>42.84</v>
      </c>
      <c r="P115" s="8">
        <v>1490.3</v>
      </c>
      <c r="R115" t="str">
        <f t="shared" si="22"/>
        <v xml:space="preserve">(A.Symbol = 'LNCO' and A.Date &gt;= '2012-2-27' and A.Date &lt;= '2017-2-27') or </v>
      </c>
      <c r="W115" t="str">
        <f t="shared" si="23"/>
        <v>'LNCO',</v>
      </c>
    </row>
    <row r="116" spans="1:23" x14ac:dyDescent="0.25">
      <c r="A116" s="1" t="s">
        <v>101</v>
      </c>
      <c r="B116" s="5" t="s">
        <v>323</v>
      </c>
      <c r="C116" s="3">
        <v>41361</v>
      </c>
      <c r="D116" s="3">
        <f t="shared" si="12"/>
        <v>41180</v>
      </c>
      <c r="E116" s="3">
        <f t="shared" si="13"/>
        <v>40996</v>
      </c>
      <c r="F116" s="3">
        <f t="shared" si="14"/>
        <v>40814</v>
      </c>
      <c r="G116" s="3">
        <f t="shared" si="15"/>
        <v>40630</v>
      </c>
      <c r="H116" s="3">
        <f t="shared" si="16"/>
        <v>40449</v>
      </c>
      <c r="I116" s="3">
        <f t="shared" si="17"/>
        <v>40265</v>
      </c>
      <c r="J116" s="3">
        <f t="shared" si="18"/>
        <v>40084</v>
      </c>
      <c r="K116" s="3">
        <f t="shared" si="19"/>
        <v>39900</v>
      </c>
      <c r="L116" s="3">
        <f t="shared" si="20"/>
        <v>39719</v>
      </c>
      <c r="M116" s="3">
        <f t="shared" si="21"/>
        <v>39535</v>
      </c>
      <c r="N116" s="3">
        <v>40085</v>
      </c>
      <c r="O116" s="7">
        <v>7.67</v>
      </c>
      <c r="P116" s="8">
        <v>172.9</v>
      </c>
      <c r="R116" t="str">
        <f t="shared" si="22"/>
        <v xml:space="preserve">(A.Symbol = 'LNETQ' and A.Date &gt;= '2008-3-28' and A.Date &lt;= '2013-3-28') or </v>
      </c>
      <c r="W116" t="str">
        <f t="shared" si="23"/>
        <v>'LNETQ',</v>
      </c>
    </row>
    <row r="117" spans="1:23" x14ac:dyDescent="0.25">
      <c r="A117" s="1" t="s">
        <v>28</v>
      </c>
      <c r="B117" s="5" t="s">
        <v>250</v>
      </c>
      <c r="C117" s="3">
        <v>40287</v>
      </c>
      <c r="D117" s="3">
        <f t="shared" si="12"/>
        <v>40105</v>
      </c>
      <c r="E117" s="3">
        <f t="shared" si="13"/>
        <v>39922</v>
      </c>
      <c r="F117" s="3">
        <f t="shared" si="14"/>
        <v>39740</v>
      </c>
      <c r="G117" s="3">
        <f t="shared" si="15"/>
        <v>39557</v>
      </c>
      <c r="H117" s="3">
        <f t="shared" si="16"/>
        <v>39374</v>
      </c>
      <c r="I117" s="3">
        <f t="shared" si="17"/>
        <v>39191</v>
      </c>
      <c r="J117" s="3">
        <f t="shared" si="18"/>
        <v>39009</v>
      </c>
      <c r="K117" s="3">
        <f t="shared" si="19"/>
        <v>38826</v>
      </c>
      <c r="L117" s="3">
        <f t="shared" si="20"/>
        <v>38644</v>
      </c>
      <c r="M117" s="3">
        <f t="shared" si="21"/>
        <v>38461</v>
      </c>
      <c r="N117" s="3">
        <v>39037</v>
      </c>
      <c r="O117" s="7">
        <v>15.66</v>
      </c>
      <c r="P117" s="8">
        <v>384.6</v>
      </c>
      <c r="R117" t="str">
        <f t="shared" si="22"/>
        <v xml:space="preserve">(A.Symbol = 'LGN' and A.Date &gt;= '2005-4-19' and A.Date &lt;= '2010-4-19') or </v>
      </c>
      <c r="W117" t="str">
        <f t="shared" si="23"/>
        <v>'LGN',</v>
      </c>
    </row>
    <row r="118" spans="1:23" x14ac:dyDescent="0.25">
      <c r="A118" s="1" t="s">
        <v>154</v>
      </c>
      <c r="B118" s="5" t="s">
        <v>376</v>
      </c>
      <c r="C118" s="3">
        <v>41670</v>
      </c>
      <c r="D118" s="3">
        <f t="shared" si="12"/>
        <v>41486</v>
      </c>
      <c r="E118" s="3">
        <f t="shared" si="13"/>
        <v>41305</v>
      </c>
      <c r="F118" s="3">
        <f t="shared" si="14"/>
        <v>41121</v>
      </c>
      <c r="G118" s="3">
        <f t="shared" si="15"/>
        <v>40939</v>
      </c>
      <c r="H118" s="3">
        <f t="shared" si="16"/>
        <v>40755</v>
      </c>
      <c r="I118" s="3">
        <f t="shared" si="17"/>
        <v>40574</v>
      </c>
      <c r="J118" s="3">
        <f t="shared" si="18"/>
        <v>40390</v>
      </c>
      <c r="K118" s="3">
        <f t="shared" si="19"/>
        <v>40209</v>
      </c>
      <c r="L118" s="3">
        <f t="shared" si="20"/>
        <v>40025</v>
      </c>
      <c r="M118" s="3">
        <f t="shared" si="21"/>
        <v>39844</v>
      </c>
      <c r="N118" s="3">
        <v>40694</v>
      </c>
      <c r="O118" s="7">
        <v>12.85</v>
      </c>
      <c r="P118" s="8">
        <v>0</v>
      </c>
      <c r="R118" t="str">
        <f t="shared" si="22"/>
        <v xml:space="preserve">(A.Symbol = 'LPRIQ' and A.Date &gt;= '2009-1-31' and A.Date &lt;= '2014-1-31') or </v>
      </c>
      <c r="W118" t="str">
        <f t="shared" si="23"/>
        <v>'LPRIQ',</v>
      </c>
    </row>
    <row r="119" spans="1:23" x14ac:dyDescent="0.25">
      <c r="A119" s="1" t="s">
        <v>208</v>
      </c>
      <c r="B119" s="5" t="s">
        <v>430</v>
      </c>
      <c r="C119" s="3">
        <v>38681</v>
      </c>
      <c r="D119" s="3">
        <f t="shared" si="12"/>
        <v>38497</v>
      </c>
      <c r="E119" s="3">
        <f t="shared" si="13"/>
        <v>38316</v>
      </c>
      <c r="F119" s="3">
        <f t="shared" si="14"/>
        <v>38132</v>
      </c>
      <c r="G119" s="3">
        <f t="shared" si="15"/>
        <v>37950</v>
      </c>
      <c r="H119" s="3">
        <f t="shared" si="16"/>
        <v>37766</v>
      </c>
      <c r="I119" s="3">
        <f t="shared" si="17"/>
        <v>37585</v>
      </c>
      <c r="J119" s="3">
        <f t="shared" si="18"/>
        <v>37401</v>
      </c>
      <c r="K119" s="3">
        <f t="shared" si="19"/>
        <v>37220</v>
      </c>
      <c r="L119" s="3">
        <f t="shared" si="20"/>
        <v>37036</v>
      </c>
      <c r="M119" s="3">
        <f t="shared" si="21"/>
        <v>36855</v>
      </c>
      <c r="N119" s="3">
        <v>36922</v>
      </c>
      <c r="O119" s="7">
        <v>59</v>
      </c>
      <c r="P119" s="8">
        <v>1754.3</v>
      </c>
      <c r="R119" t="str">
        <f t="shared" si="22"/>
        <v xml:space="preserve">(A.Symbol = 'LRLSQ' and A.Date &gt;= '2000-11-25' and A.Date &lt;= '2005-11-25') or </v>
      </c>
      <c r="W119" t="str">
        <f t="shared" si="23"/>
        <v>'LRLSQ',</v>
      </c>
    </row>
    <row r="120" spans="1:23" x14ac:dyDescent="0.25">
      <c r="A120" s="1" t="s">
        <v>184</v>
      </c>
      <c r="B120" s="5" t="s">
        <v>406</v>
      </c>
      <c r="C120" s="3">
        <v>40596</v>
      </c>
      <c r="D120" s="3">
        <f t="shared" si="12"/>
        <v>40412</v>
      </c>
      <c r="E120" s="3">
        <f t="shared" si="13"/>
        <v>40231</v>
      </c>
      <c r="F120" s="3">
        <f t="shared" si="14"/>
        <v>40047</v>
      </c>
      <c r="G120" s="3">
        <f t="shared" si="15"/>
        <v>39866</v>
      </c>
      <c r="H120" s="3">
        <f t="shared" si="16"/>
        <v>39682</v>
      </c>
      <c r="I120" s="3">
        <f t="shared" si="17"/>
        <v>39500</v>
      </c>
      <c r="J120" s="3">
        <f t="shared" si="18"/>
        <v>39316</v>
      </c>
      <c r="K120" s="3">
        <f t="shared" si="19"/>
        <v>39135</v>
      </c>
      <c r="L120" s="3">
        <f t="shared" si="20"/>
        <v>38951</v>
      </c>
      <c r="M120" s="3">
        <f t="shared" si="21"/>
        <v>38770</v>
      </c>
      <c r="N120" s="3">
        <v>38790</v>
      </c>
      <c r="O120" s="7">
        <v>140</v>
      </c>
      <c r="P120" s="8">
        <v>751.5</v>
      </c>
      <c r="R120" t="str">
        <f t="shared" si="22"/>
        <v xml:space="preserve">(A.Symbol = 'MECA' and A.Date &gt;= '2006-2-22' and A.Date &lt;= '2011-2-22') or </v>
      </c>
      <c r="W120" t="str">
        <f t="shared" si="23"/>
        <v>'MECA',</v>
      </c>
    </row>
    <row r="121" spans="1:23" x14ac:dyDescent="0.25">
      <c r="A121" s="1" t="s">
        <v>30</v>
      </c>
      <c r="B121" s="5" t="s">
        <v>252</v>
      </c>
      <c r="C121" s="3">
        <v>42496</v>
      </c>
      <c r="D121" s="3">
        <f t="shared" si="12"/>
        <v>42314</v>
      </c>
      <c r="E121" s="3">
        <f t="shared" si="13"/>
        <v>42130</v>
      </c>
      <c r="F121" s="3">
        <f t="shared" si="14"/>
        <v>41949</v>
      </c>
      <c r="G121" s="3">
        <f t="shared" si="15"/>
        <v>41765</v>
      </c>
      <c r="H121" s="3">
        <f t="shared" si="16"/>
        <v>41584</v>
      </c>
      <c r="I121" s="3">
        <f t="shared" si="17"/>
        <v>41400</v>
      </c>
      <c r="J121" s="3">
        <f t="shared" si="18"/>
        <v>41219</v>
      </c>
      <c r="K121" s="3">
        <f t="shared" si="19"/>
        <v>41035</v>
      </c>
      <c r="L121" s="3">
        <f t="shared" si="20"/>
        <v>40853</v>
      </c>
      <c r="M121" s="3">
        <f t="shared" si="21"/>
        <v>40669</v>
      </c>
      <c r="N121" s="3">
        <v>41690</v>
      </c>
      <c r="O121" s="7">
        <v>9.16</v>
      </c>
      <c r="P121" s="8">
        <v>1566.1</v>
      </c>
      <c r="R121" t="str">
        <f t="shared" si="22"/>
        <v xml:space="preserve">(A.Symbol = 'MHR' and A.Date &gt;= '2011-5-6' and A.Date &lt;= '2016-5-6') or </v>
      </c>
      <c r="W121" t="str">
        <f t="shared" si="23"/>
        <v>'MHR',</v>
      </c>
    </row>
    <row r="122" spans="1:23" x14ac:dyDescent="0.25">
      <c r="A122" s="1" t="s">
        <v>17</v>
      </c>
      <c r="B122" s="5" t="s">
        <v>239</v>
      </c>
      <c r="C122" s="3">
        <v>40483</v>
      </c>
      <c r="D122" s="3">
        <f t="shared" si="12"/>
        <v>40299</v>
      </c>
      <c r="E122" s="3">
        <f t="shared" si="13"/>
        <v>40118</v>
      </c>
      <c r="F122" s="3">
        <f t="shared" si="14"/>
        <v>39934</v>
      </c>
      <c r="G122" s="3">
        <f t="shared" si="15"/>
        <v>39753</v>
      </c>
      <c r="H122" s="3">
        <f t="shared" si="16"/>
        <v>39569</v>
      </c>
      <c r="I122" s="3">
        <f t="shared" si="17"/>
        <v>39387</v>
      </c>
      <c r="J122" s="3">
        <f t="shared" si="18"/>
        <v>39203</v>
      </c>
      <c r="K122" s="3">
        <f t="shared" si="19"/>
        <v>39022</v>
      </c>
      <c r="L122" s="3">
        <f t="shared" si="20"/>
        <v>38838</v>
      </c>
      <c r="M122" s="3">
        <f t="shared" si="21"/>
        <v>38657</v>
      </c>
      <c r="N122" s="3">
        <v>39192</v>
      </c>
      <c r="O122" s="7">
        <v>24.5</v>
      </c>
      <c r="P122" s="8">
        <v>685.1</v>
      </c>
      <c r="R122" t="str">
        <f t="shared" si="22"/>
        <v xml:space="preserve">(A.Symbol = 'MDIZQ' and A.Date &gt;= '2005-11-1' and A.Date &lt;= '2010-11-1') or </v>
      </c>
      <c r="W122" t="str">
        <f t="shared" si="23"/>
        <v>'MDIZQ',</v>
      </c>
    </row>
    <row r="123" spans="1:23" x14ac:dyDescent="0.25">
      <c r="A123" s="1" t="s">
        <v>65</v>
      </c>
      <c r="B123" s="5" t="s">
        <v>287</v>
      </c>
      <c r="C123" s="3">
        <v>40347</v>
      </c>
      <c r="D123" s="3">
        <f t="shared" si="12"/>
        <v>40165</v>
      </c>
      <c r="E123" s="3">
        <f t="shared" si="13"/>
        <v>39982</v>
      </c>
      <c r="F123" s="3">
        <f t="shared" si="14"/>
        <v>39800</v>
      </c>
      <c r="G123" s="3">
        <f t="shared" si="15"/>
        <v>39617</v>
      </c>
      <c r="H123" s="3">
        <f t="shared" si="16"/>
        <v>39434</v>
      </c>
      <c r="I123" s="3">
        <f t="shared" si="17"/>
        <v>39251</v>
      </c>
      <c r="J123" s="3">
        <f t="shared" si="18"/>
        <v>39069</v>
      </c>
      <c r="K123" s="3">
        <f t="shared" si="19"/>
        <v>38886</v>
      </c>
      <c r="L123" s="3">
        <f t="shared" si="20"/>
        <v>38704</v>
      </c>
      <c r="M123" s="3">
        <f t="shared" si="21"/>
        <v>38521</v>
      </c>
      <c r="N123" s="3">
        <v>39121</v>
      </c>
      <c r="O123" s="7">
        <v>7.1</v>
      </c>
      <c r="P123" s="8">
        <v>214.8</v>
      </c>
      <c r="R123" t="str">
        <f t="shared" si="22"/>
        <v xml:space="preserve">(A.Symbol = 'MSNWQ' and A.Date &gt;= '2005-6-18' and A.Date &lt;= '2010-6-18') or </v>
      </c>
      <c r="W123" t="str">
        <f t="shared" si="23"/>
        <v>'MSNWQ',</v>
      </c>
    </row>
    <row r="124" spans="1:23" x14ac:dyDescent="0.25">
      <c r="A124" s="1" t="s">
        <v>59</v>
      </c>
      <c r="B124" s="5" t="s">
        <v>281</v>
      </c>
      <c r="C124" s="3">
        <v>42859</v>
      </c>
      <c r="D124" s="3">
        <f t="shared" si="12"/>
        <v>42678</v>
      </c>
      <c r="E124" s="3">
        <f t="shared" si="13"/>
        <v>42494</v>
      </c>
      <c r="F124" s="3">
        <f t="shared" si="14"/>
        <v>42312</v>
      </c>
      <c r="G124" s="3">
        <f t="shared" si="15"/>
        <v>42128</v>
      </c>
      <c r="H124" s="3">
        <f t="shared" si="16"/>
        <v>41947</v>
      </c>
      <c r="I124" s="3">
        <f t="shared" si="17"/>
        <v>41763</v>
      </c>
      <c r="J124" s="3">
        <f t="shared" si="18"/>
        <v>41582</v>
      </c>
      <c r="K124" s="3">
        <f t="shared" si="19"/>
        <v>41398</v>
      </c>
      <c r="L124" s="3">
        <f t="shared" si="20"/>
        <v>41217</v>
      </c>
      <c r="M124" s="3">
        <f t="shared" si="21"/>
        <v>41033</v>
      </c>
      <c r="N124" s="3">
        <v>41817</v>
      </c>
      <c r="O124" s="7">
        <v>24.26</v>
      </c>
      <c r="P124" s="8">
        <v>1355.9</v>
      </c>
      <c r="R124" t="str">
        <f t="shared" si="22"/>
        <v xml:space="preserve">(A.Symbol = 'MEMP' and A.Date &gt;= '2012-5-4' and A.Date &lt;= '2017-5-4') or </v>
      </c>
      <c r="W124" t="str">
        <f t="shared" si="23"/>
        <v>'MEMP',</v>
      </c>
    </row>
    <row r="125" spans="1:23" x14ac:dyDescent="0.25">
      <c r="A125" s="1" t="s">
        <v>183</v>
      </c>
      <c r="B125" s="5" t="s">
        <v>405</v>
      </c>
      <c r="C125" s="3">
        <v>41929</v>
      </c>
      <c r="D125" s="3">
        <f t="shared" si="12"/>
        <v>41746</v>
      </c>
      <c r="E125" s="3">
        <f t="shared" si="13"/>
        <v>41564</v>
      </c>
      <c r="F125" s="3">
        <f t="shared" si="14"/>
        <v>41381</v>
      </c>
      <c r="G125" s="3">
        <f t="shared" si="15"/>
        <v>41199</v>
      </c>
      <c r="H125" s="3">
        <f t="shared" si="16"/>
        <v>41016</v>
      </c>
      <c r="I125" s="3">
        <f t="shared" si="17"/>
        <v>40833</v>
      </c>
      <c r="J125" s="3">
        <f t="shared" si="18"/>
        <v>40650</v>
      </c>
      <c r="K125" s="3">
        <f t="shared" si="19"/>
        <v>40468</v>
      </c>
      <c r="L125" s="3">
        <f t="shared" si="20"/>
        <v>40285</v>
      </c>
      <c r="M125" s="3">
        <f t="shared" si="21"/>
        <v>40103</v>
      </c>
      <c r="N125" s="3">
        <v>41873</v>
      </c>
      <c r="O125" s="7">
        <v>12.7</v>
      </c>
      <c r="P125" s="8">
        <v>1118.3</v>
      </c>
      <c r="R125" t="str">
        <f t="shared" si="22"/>
        <v xml:space="preserve">(A.Symbol = 'EVOQ' and A.Date &gt;= '2009-10-17' and A.Date &lt;= '2014-10-17') or </v>
      </c>
      <c r="W125" t="str">
        <f t="shared" si="23"/>
        <v>'EVOQ',</v>
      </c>
    </row>
    <row r="126" spans="1:23" x14ac:dyDescent="0.25">
      <c r="A126" s="1" t="s">
        <v>152</v>
      </c>
      <c r="B126" s="5" t="s">
        <v>374</v>
      </c>
      <c r="C126" s="3">
        <v>42664</v>
      </c>
      <c r="D126" s="3">
        <f t="shared" si="12"/>
        <v>42481</v>
      </c>
      <c r="E126" s="3">
        <f t="shared" si="13"/>
        <v>42298</v>
      </c>
      <c r="F126" s="3">
        <f t="shared" si="14"/>
        <v>42115</v>
      </c>
      <c r="G126" s="3">
        <f t="shared" si="15"/>
        <v>41933</v>
      </c>
      <c r="H126" s="3">
        <f t="shared" si="16"/>
        <v>41750</v>
      </c>
      <c r="I126" s="3">
        <f t="shared" si="17"/>
        <v>41568</v>
      </c>
      <c r="J126" s="3">
        <f t="shared" si="18"/>
        <v>41385</v>
      </c>
      <c r="K126" s="3">
        <f t="shared" si="19"/>
        <v>41203</v>
      </c>
      <c r="L126" s="3">
        <f t="shared" si="20"/>
        <v>41020</v>
      </c>
      <c r="M126" s="3">
        <f t="shared" si="21"/>
        <v>40837</v>
      </c>
      <c r="N126" s="3">
        <v>41026</v>
      </c>
      <c r="O126" s="7">
        <v>163.5</v>
      </c>
      <c r="P126" s="8">
        <v>1086</v>
      </c>
      <c r="R126" t="str">
        <f t="shared" si="22"/>
        <v xml:space="preserve">(A.Symbol = 'MPOYQ' and A.Date &gt;= '2011-10-21' and A.Date &lt;= '2016-10-21') or </v>
      </c>
      <c r="W126" t="str">
        <f t="shared" si="23"/>
        <v>'MPOYQ',</v>
      </c>
    </row>
    <row r="127" spans="1:23" x14ac:dyDescent="0.25">
      <c r="A127" s="1" t="s">
        <v>149</v>
      </c>
      <c r="B127" s="5" t="s">
        <v>371</v>
      </c>
      <c r="C127" s="3">
        <v>40344</v>
      </c>
      <c r="D127" s="3">
        <f t="shared" si="12"/>
        <v>40162</v>
      </c>
      <c r="E127" s="3">
        <f t="shared" si="13"/>
        <v>39979</v>
      </c>
      <c r="F127" s="3">
        <f t="shared" si="14"/>
        <v>39797</v>
      </c>
      <c r="G127" s="3">
        <f t="shared" si="15"/>
        <v>39614</v>
      </c>
      <c r="H127" s="3">
        <f t="shared" si="16"/>
        <v>39431</v>
      </c>
      <c r="I127" s="3">
        <f t="shared" si="17"/>
        <v>39248</v>
      </c>
      <c r="J127" s="3">
        <f t="shared" si="18"/>
        <v>39066</v>
      </c>
      <c r="K127" s="3">
        <f t="shared" si="19"/>
        <v>38883</v>
      </c>
      <c r="L127" s="3">
        <f t="shared" si="20"/>
        <v>38701</v>
      </c>
      <c r="M127" s="3">
        <f t="shared" si="21"/>
        <v>38518</v>
      </c>
      <c r="N127" s="3">
        <v>38677</v>
      </c>
      <c r="O127" s="7">
        <v>23.39</v>
      </c>
      <c r="P127" s="8">
        <v>2097.4</v>
      </c>
      <c r="R127" t="str">
        <f t="shared" si="22"/>
        <v xml:space="preserve">(A.Symbol = 'MWYGQ' and A.Date &gt;= '2005-6-15' and A.Date &lt;= '2010-6-15') or </v>
      </c>
      <c r="W127" t="str">
        <f t="shared" si="23"/>
        <v>'MWYGQ',</v>
      </c>
    </row>
    <row r="128" spans="1:23" x14ac:dyDescent="0.25">
      <c r="A128" s="1" t="s">
        <v>155</v>
      </c>
      <c r="B128" s="5" t="s">
        <v>377</v>
      </c>
      <c r="C128" s="3">
        <v>41310</v>
      </c>
      <c r="D128" s="3">
        <f t="shared" si="12"/>
        <v>41126</v>
      </c>
      <c r="E128" s="3">
        <f t="shared" si="13"/>
        <v>40944</v>
      </c>
      <c r="F128" s="3">
        <f t="shared" si="14"/>
        <v>40760</v>
      </c>
      <c r="G128" s="3">
        <f t="shared" si="15"/>
        <v>40579</v>
      </c>
      <c r="H128" s="3">
        <f t="shared" si="16"/>
        <v>40395</v>
      </c>
      <c r="I128" s="3">
        <f t="shared" si="17"/>
        <v>40214</v>
      </c>
      <c r="J128" s="3">
        <f t="shared" si="18"/>
        <v>40030</v>
      </c>
      <c r="K128" s="3">
        <f t="shared" si="19"/>
        <v>39849</v>
      </c>
      <c r="L128" s="3">
        <f t="shared" si="20"/>
        <v>39665</v>
      </c>
      <c r="M128" s="3">
        <f t="shared" si="21"/>
        <v>39483</v>
      </c>
      <c r="N128" s="3">
        <v>39493</v>
      </c>
      <c r="O128" s="7">
        <v>3.32</v>
      </c>
      <c r="P128" s="8">
        <v>18.399999999999999</v>
      </c>
      <c r="R128" t="str">
        <f t="shared" si="22"/>
        <v xml:space="preserve">(A.Symbol = 'MZIAQ' and A.Date &gt;= '2008-2-5' and A.Date &lt;= '2013-2-5') or </v>
      </c>
      <c r="W128" t="str">
        <f t="shared" si="23"/>
        <v>'MZIAQ',</v>
      </c>
    </row>
    <row r="129" spans="1:23" x14ac:dyDescent="0.25">
      <c r="A129" s="1" t="s">
        <v>42</v>
      </c>
      <c r="B129" s="5" t="s">
        <v>264</v>
      </c>
      <c r="C129" s="3">
        <v>42613</v>
      </c>
      <c r="D129" s="3">
        <f t="shared" si="12"/>
        <v>42431</v>
      </c>
      <c r="E129" s="3">
        <f t="shared" si="13"/>
        <v>42247</v>
      </c>
      <c r="F129" s="3">
        <f t="shared" si="14"/>
        <v>42066</v>
      </c>
      <c r="G129" s="3">
        <f t="shared" si="15"/>
        <v>41882</v>
      </c>
      <c r="H129" s="3">
        <f t="shared" si="16"/>
        <v>41701</v>
      </c>
      <c r="I129" s="3">
        <f t="shared" si="17"/>
        <v>41517</v>
      </c>
      <c r="J129" s="3">
        <f t="shared" si="18"/>
        <v>41336</v>
      </c>
      <c r="K129" s="3">
        <f t="shared" si="19"/>
        <v>41152</v>
      </c>
      <c r="L129" s="3">
        <f t="shared" si="20"/>
        <v>40970</v>
      </c>
      <c r="M129" s="3">
        <f t="shared" si="21"/>
        <v>40786</v>
      </c>
      <c r="N129" s="3">
        <v>40794</v>
      </c>
      <c r="O129" s="7">
        <v>56.71</v>
      </c>
      <c r="P129" s="8">
        <v>4757.8</v>
      </c>
      <c r="R129" t="str">
        <f t="shared" si="22"/>
        <v xml:space="preserve">(A.Symbol = 'MCP' and A.Date &gt;= '2011-8-31' and A.Date &lt;= '2016-8-31') or </v>
      </c>
      <c r="W129" t="str">
        <f t="shared" si="23"/>
        <v>'MCP',</v>
      </c>
    </row>
    <row r="130" spans="1:23" x14ac:dyDescent="0.25">
      <c r="A130" s="1" t="s">
        <v>4</v>
      </c>
      <c r="B130" s="5" t="s">
        <v>226</v>
      </c>
      <c r="C130" s="3">
        <v>39875</v>
      </c>
      <c r="D130" s="3">
        <f t="shared" ref="D130:D193" si="24">DATE(YEAR($C130),MONTH($C130)-6,DAY($C130))</f>
        <v>39694</v>
      </c>
      <c r="E130" s="3">
        <f t="shared" ref="E130:E193" si="25">DATE(YEAR($C130)-1,MONTH($C130),DAY($C130))</f>
        <v>39510</v>
      </c>
      <c r="F130" s="3">
        <f t="shared" ref="F130:F193" si="26">DATE(YEAR($C130)-1,MONTH($C130)-6,DAY($C130))</f>
        <v>39328</v>
      </c>
      <c r="G130" s="3">
        <f t="shared" ref="G130:G193" si="27">DATE(YEAR($C130)-2,MONTH($C130),DAY($C130))</f>
        <v>39144</v>
      </c>
      <c r="H130" s="3">
        <f t="shared" ref="H130:H193" si="28">DATE(YEAR($C130)-2,MONTH($C130)-6,DAY($C130))</f>
        <v>38963</v>
      </c>
      <c r="I130" s="3">
        <f t="shared" ref="I130:I193" si="29">DATE(YEAR($C130)-3,MONTH($C130),DAY($C130))</f>
        <v>38779</v>
      </c>
      <c r="J130" s="3">
        <f t="shared" ref="J130:J193" si="30">DATE(YEAR($C130)-3,MONTH($C130)-6,DAY($C130))</f>
        <v>38598</v>
      </c>
      <c r="K130" s="3">
        <f t="shared" ref="K130:K193" si="31">DATE(YEAR($C130)-4,MONTH($C130),DAY($C130))</f>
        <v>38414</v>
      </c>
      <c r="L130" s="3">
        <f t="shared" ref="L130:L193" si="32">DATE(YEAR($C130)-4,MONTH($C130)-6,DAY($C130))</f>
        <v>38233</v>
      </c>
      <c r="M130" s="3">
        <f t="shared" ref="M130:M193" si="33">DATE(YEAR($C130)-5,MONTH($C130),DAY($C130))</f>
        <v>38049</v>
      </c>
      <c r="N130" s="3">
        <v>38099</v>
      </c>
      <c r="O130" s="7">
        <v>30.68</v>
      </c>
      <c r="P130" s="8">
        <v>899.2</v>
      </c>
      <c r="R130" t="str">
        <f t="shared" si="22"/>
        <v xml:space="preserve">(A.Symbol = 'MNC' and A.Date &gt;= '2004-3-3' and A.Date &lt;= '2009-3-3') or </v>
      </c>
      <c r="W130" t="str">
        <f t="shared" si="23"/>
        <v>'MNC',</v>
      </c>
    </row>
    <row r="131" spans="1:23" x14ac:dyDescent="0.25">
      <c r="A131" s="1" t="s">
        <v>127</v>
      </c>
      <c r="B131" s="5" t="s">
        <v>349</v>
      </c>
      <c r="C131" s="3">
        <v>39575</v>
      </c>
      <c r="D131" s="3">
        <f t="shared" si="24"/>
        <v>39393</v>
      </c>
      <c r="E131" s="3">
        <f t="shared" si="25"/>
        <v>39209</v>
      </c>
      <c r="F131" s="3">
        <f t="shared" si="26"/>
        <v>39028</v>
      </c>
      <c r="G131" s="3">
        <f t="shared" si="27"/>
        <v>38844</v>
      </c>
      <c r="H131" s="3">
        <f t="shared" si="28"/>
        <v>38663</v>
      </c>
      <c r="I131" s="3">
        <f t="shared" si="29"/>
        <v>38479</v>
      </c>
      <c r="J131" s="3">
        <f t="shared" si="30"/>
        <v>38298</v>
      </c>
      <c r="K131" s="3">
        <f t="shared" si="31"/>
        <v>38114</v>
      </c>
      <c r="L131" s="3">
        <f t="shared" si="32"/>
        <v>37932</v>
      </c>
      <c r="M131" s="3">
        <f t="shared" si="33"/>
        <v>37748</v>
      </c>
      <c r="N131" s="3">
        <v>38523</v>
      </c>
      <c r="O131" s="7">
        <v>33.43</v>
      </c>
      <c r="P131" s="8">
        <v>1054.4000000000001</v>
      </c>
      <c r="R131" t="str">
        <f t="shared" ref="R131:R194" si="34">"(A.Symbol = '"&amp;$A131&amp;"' and A.Date &gt;= '"&amp;YEAR($M131)&amp;"-"&amp;MONTH($M131)&amp;"-"&amp;DAY($M131)&amp;"' and A.Date &lt;= '"&amp;YEAR($C131)&amp;"-"&amp;MONTH($C131)&amp;"-"&amp;DAY($C131)&amp;"') or "</f>
        <v xml:space="preserve">(A.Symbol = 'MOVIQ' and A.Date &gt;= '2003-5-7' and A.Date &lt;= '2008-5-7') or </v>
      </c>
      <c r="W131" t="str">
        <f t="shared" ref="W131:W194" si="35">"'"&amp;$A131&amp;"',"</f>
        <v>'MOVIQ',</v>
      </c>
    </row>
    <row r="132" spans="1:23" x14ac:dyDescent="0.25">
      <c r="A132" s="1" t="s">
        <v>35</v>
      </c>
      <c r="B132" s="5" t="s">
        <v>257</v>
      </c>
      <c r="C132" s="3">
        <v>39394</v>
      </c>
      <c r="D132" s="3">
        <f t="shared" si="24"/>
        <v>39210</v>
      </c>
      <c r="E132" s="3">
        <f t="shared" si="25"/>
        <v>39029</v>
      </c>
      <c r="F132" s="3">
        <f t="shared" si="26"/>
        <v>38845</v>
      </c>
      <c r="G132" s="3">
        <f t="shared" si="27"/>
        <v>38664</v>
      </c>
      <c r="H132" s="3">
        <f t="shared" si="28"/>
        <v>38480</v>
      </c>
      <c r="I132" s="3">
        <f t="shared" si="29"/>
        <v>38299</v>
      </c>
      <c r="J132" s="3">
        <f t="shared" si="30"/>
        <v>38115</v>
      </c>
      <c r="K132" s="3">
        <f t="shared" si="31"/>
        <v>37933</v>
      </c>
      <c r="L132" s="3">
        <f t="shared" si="32"/>
        <v>37749</v>
      </c>
      <c r="M132" s="3">
        <f t="shared" si="33"/>
        <v>37568</v>
      </c>
      <c r="N132" s="3">
        <v>38085</v>
      </c>
      <c r="O132" s="7">
        <v>4.05</v>
      </c>
      <c r="P132" s="8">
        <v>137</v>
      </c>
      <c r="R132" t="str">
        <f t="shared" si="34"/>
        <v xml:space="preserve">(A.Symbol = 'MTIC' and A.Date &gt;= '2002-11-8' and A.Date &lt;= '2007-11-8') or </v>
      </c>
      <c r="W132" t="str">
        <f t="shared" si="35"/>
        <v>'MTIC',</v>
      </c>
    </row>
    <row r="133" spans="1:23" x14ac:dyDescent="0.25">
      <c r="A133" s="1" t="s">
        <v>185</v>
      </c>
      <c r="B133" s="5" t="s">
        <v>407</v>
      </c>
      <c r="C133" s="3">
        <v>40787</v>
      </c>
      <c r="D133" s="3">
        <f t="shared" si="24"/>
        <v>40603</v>
      </c>
      <c r="E133" s="3">
        <f t="shared" si="25"/>
        <v>40422</v>
      </c>
      <c r="F133" s="3">
        <f t="shared" si="26"/>
        <v>40238</v>
      </c>
      <c r="G133" s="3">
        <f t="shared" si="27"/>
        <v>40057</v>
      </c>
      <c r="H133" s="3">
        <f t="shared" si="28"/>
        <v>39873</v>
      </c>
      <c r="I133" s="3">
        <f t="shared" si="29"/>
        <v>39692</v>
      </c>
      <c r="J133" s="3">
        <f t="shared" si="30"/>
        <v>39508</v>
      </c>
      <c r="K133" s="3">
        <f t="shared" si="31"/>
        <v>39326</v>
      </c>
      <c r="L133" s="3">
        <f t="shared" si="32"/>
        <v>39142</v>
      </c>
      <c r="M133" s="3">
        <f t="shared" si="33"/>
        <v>38961</v>
      </c>
      <c r="N133" s="3">
        <v>39055</v>
      </c>
      <c r="O133" s="7">
        <v>2.23</v>
      </c>
      <c r="P133" s="8">
        <v>150.4</v>
      </c>
      <c r="R133" t="str">
        <f t="shared" si="34"/>
        <v xml:space="preserve">(A.Symbol = 'NGEN' and A.Date &gt;= '2006-9-1' and A.Date &lt;= '2011-9-1') or </v>
      </c>
      <c r="W133" t="str">
        <f t="shared" si="35"/>
        <v>'NGEN',</v>
      </c>
    </row>
    <row r="134" spans="1:23" x14ac:dyDescent="0.25">
      <c r="A134" s="1" t="s">
        <v>94</v>
      </c>
      <c r="B134" s="5" t="s">
        <v>316</v>
      </c>
      <c r="C134" s="3">
        <v>39661</v>
      </c>
      <c r="D134" s="3">
        <f t="shared" si="24"/>
        <v>39479</v>
      </c>
      <c r="E134" s="3">
        <f t="shared" si="25"/>
        <v>39295</v>
      </c>
      <c r="F134" s="3">
        <f t="shared" si="26"/>
        <v>39114</v>
      </c>
      <c r="G134" s="3">
        <f t="shared" si="27"/>
        <v>38930</v>
      </c>
      <c r="H134" s="3">
        <f t="shared" si="28"/>
        <v>38749</v>
      </c>
      <c r="I134" s="3">
        <f t="shared" si="29"/>
        <v>38565</v>
      </c>
      <c r="J134" s="3">
        <f t="shared" si="30"/>
        <v>38384</v>
      </c>
      <c r="K134" s="3">
        <f t="shared" si="31"/>
        <v>38200</v>
      </c>
      <c r="L134" s="3">
        <f t="shared" si="32"/>
        <v>38018</v>
      </c>
      <c r="M134" s="3">
        <f t="shared" si="33"/>
        <v>37834</v>
      </c>
      <c r="N134" s="3">
        <v>38336</v>
      </c>
      <c r="O134" s="7">
        <v>65.95</v>
      </c>
      <c r="P134" s="8">
        <v>2248.5</v>
      </c>
      <c r="R134" t="str">
        <f t="shared" si="34"/>
        <v xml:space="preserve">(A.Symbol = 'NEWCQ' and A.Date &gt;= '2003-8-1' and A.Date &lt;= '2008-8-1') or </v>
      </c>
      <c r="W134" t="str">
        <f t="shared" si="35"/>
        <v>'NEWCQ',</v>
      </c>
    </row>
    <row r="135" spans="1:23" x14ac:dyDescent="0.25">
      <c r="A135" s="1" t="s">
        <v>200</v>
      </c>
      <c r="B135" s="5" t="s">
        <v>422</v>
      </c>
      <c r="C135" s="3">
        <v>40445</v>
      </c>
      <c r="D135" s="3">
        <f t="shared" si="24"/>
        <v>40261</v>
      </c>
      <c r="E135" s="3">
        <f t="shared" si="25"/>
        <v>40080</v>
      </c>
      <c r="F135" s="3">
        <f t="shared" si="26"/>
        <v>39896</v>
      </c>
      <c r="G135" s="3">
        <f t="shared" si="27"/>
        <v>39715</v>
      </c>
      <c r="H135" s="3">
        <f t="shared" si="28"/>
        <v>39531</v>
      </c>
      <c r="I135" s="3">
        <f t="shared" si="29"/>
        <v>39349</v>
      </c>
      <c r="J135" s="3">
        <f t="shared" si="30"/>
        <v>39165</v>
      </c>
      <c r="K135" s="3">
        <f t="shared" si="31"/>
        <v>38984</v>
      </c>
      <c r="L135" s="3">
        <f t="shared" si="32"/>
        <v>38800</v>
      </c>
      <c r="M135" s="3">
        <f t="shared" si="33"/>
        <v>38619</v>
      </c>
      <c r="N135" s="3">
        <v>39197</v>
      </c>
      <c r="O135" s="7">
        <v>12.98</v>
      </c>
      <c r="P135" s="8">
        <v>654.20000000000005</v>
      </c>
      <c r="R135" t="str">
        <f t="shared" si="34"/>
        <v xml:space="preserve">(A.Symbol = 'NEXC' and A.Date &gt;= '2005-9-24' and A.Date &lt;= '2010-9-24') or </v>
      </c>
      <c r="W135" t="str">
        <f t="shared" si="35"/>
        <v>'NEXC',</v>
      </c>
    </row>
    <row r="136" spans="1:23" x14ac:dyDescent="0.25">
      <c r="A136" s="1" t="s">
        <v>171</v>
      </c>
      <c r="B136" s="5" t="s">
        <v>393</v>
      </c>
      <c r="C136" s="3">
        <v>42180</v>
      </c>
      <c r="D136" s="3">
        <f t="shared" si="24"/>
        <v>41998</v>
      </c>
      <c r="E136" s="3">
        <f t="shared" si="25"/>
        <v>41815</v>
      </c>
      <c r="F136" s="3">
        <f t="shared" si="26"/>
        <v>41633</v>
      </c>
      <c r="G136" s="3">
        <f t="shared" si="27"/>
        <v>41450</v>
      </c>
      <c r="H136" s="3">
        <f t="shared" si="28"/>
        <v>41268</v>
      </c>
      <c r="I136" s="3">
        <f t="shared" si="29"/>
        <v>41085</v>
      </c>
      <c r="J136" s="3">
        <f t="shared" si="30"/>
        <v>40902</v>
      </c>
      <c r="K136" s="3">
        <f t="shared" si="31"/>
        <v>40719</v>
      </c>
      <c r="L136" s="3">
        <f t="shared" si="32"/>
        <v>40537</v>
      </c>
      <c r="M136" s="3">
        <f t="shared" si="33"/>
        <v>40354</v>
      </c>
      <c r="N136" s="3">
        <v>40528</v>
      </c>
      <c r="O136" s="7">
        <v>45.38</v>
      </c>
      <c r="P136" s="8">
        <v>7681.5</v>
      </c>
      <c r="R136" t="str">
        <f t="shared" si="34"/>
        <v xml:space="preserve">(A.Symbol = 'NIHDQ' and A.Date &gt;= '2010-6-25' and A.Date &lt;= '2015-6-25') or </v>
      </c>
      <c r="W136" t="str">
        <f t="shared" si="35"/>
        <v>'NIHDQ',</v>
      </c>
    </row>
    <row r="137" spans="1:23" x14ac:dyDescent="0.25">
      <c r="A137" s="1" t="s">
        <v>177</v>
      </c>
      <c r="B137" s="5" t="s">
        <v>399</v>
      </c>
      <c r="C137" s="3">
        <v>42290</v>
      </c>
      <c r="D137" s="3">
        <f t="shared" si="24"/>
        <v>42107</v>
      </c>
      <c r="E137" s="3">
        <f t="shared" si="25"/>
        <v>41925</v>
      </c>
      <c r="F137" s="3">
        <f t="shared" si="26"/>
        <v>41742</v>
      </c>
      <c r="G137" s="3">
        <f t="shared" si="27"/>
        <v>41560</v>
      </c>
      <c r="H137" s="3">
        <f t="shared" si="28"/>
        <v>41377</v>
      </c>
      <c r="I137" s="3">
        <f t="shared" si="29"/>
        <v>41195</v>
      </c>
      <c r="J137" s="3">
        <f t="shared" si="30"/>
        <v>41012</v>
      </c>
      <c r="K137" s="3">
        <f t="shared" si="31"/>
        <v>40829</v>
      </c>
      <c r="L137" s="3">
        <f t="shared" si="32"/>
        <v>40646</v>
      </c>
      <c r="M137" s="3">
        <f t="shared" si="33"/>
        <v>40464</v>
      </c>
      <c r="N137" s="3">
        <v>40731</v>
      </c>
      <c r="O137" s="7">
        <v>7.6999999999999999E-2</v>
      </c>
      <c r="P137" s="8">
        <v>38.299999999999997</v>
      </c>
      <c r="R137" t="str">
        <f t="shared" si="34"/>
        <v xml:space="preserve">(A.Symbol = 'NRTLQ' and A.Date &gt;= '2010-10-13' and A.Date &lt;= '2015-10-13') or </v>
      </c>
      <c r="W137" t="str">
        <f t="shared" si="35"/>
        <v>'NRTLQ',</v>
      </c>
    </row>
    <row r="138" spans="1:23" x14ac:dyDescent="0.25">
      <c r="A138" s="1" t="s">
        <v>132</v>
      </c>
      <c r="B138" s="5" t="s">
        <v>354</v>
      </c>
      <c r="C138" s="3">
        <v>42109</v>
      </c>
      <c r="D138" s="3">
        <f t="shared" si="24"/>
        <v>41927</v>
      </c>
      <c r="E138" s="3">
        <f t="shared" si="25"/>
        <v>41744</v>
      </c>
      <c r="F138" s="3">
        <f t="shared" si="26"/>
        <v>41562</v>
      </c>
      <c r="G138" s="3">
        <f t="shared" si="27"/>
        <v>41379</v>
      </c>
      <c r="H138" s="3">
        <f t="shared" si="28"/>
        <v>41197</v>
      </c>
      <c r="I138" s="3">
        <f t="shared" si="29"/>
        <v>41014</v>
      </c>
      <c r="J138" s="3">
        <f t="shared" si="30"/>
        <v>40831</v>
      </c>
      <c r="K138" s="3">
        <f t="shared" si="31"/>
        <v>40648</v>
      </c>
      <c r="L138" s="3">
        <f t="shared" si="32"/>
        <v>40466</v>
      </c>
      <c r="M138" s="3">
        <f t="shared" si="33"/>
        <v>40283</v>
      </c>
      <c r="N138" s="3">
        <v>40590</v>
      </c>
      <c r="O138" s="7">
        <v>3140</v>
      </c>
      <c r="P138" s="8">
        <v>1255.058</v>
      </c>
      <c r="R138" t="str">
        <f t="shared" si="34"/>
        <v xml:space="preserve">(A.Symbol = 'PALDF' and A.Date &gt;= '2010-4-15' and A.Date &lt;= '2015-4-15') or </v>
      </c>
      <c r="W138" t="str">
        <f t="shared" si="35"/>
        <v>'PALDF',</v>
      </c>
    </row>
    <row r="139" spans="1:23" x14ac:dyDescent="0.25">
      <c r="A139" s="1" t="s">
        <v>95</v>
      </c>
      <c r="B139" s="5" t="s">
        <v>317</v>
      </c>
      <c r="C139" s="3">
        <v>39225</v>
      </c>
      <c r="D139" s="3">
        <f t="shared" si="24"/>
        <v>39044</v>
      </c>
      <c r="E139" s="3">
        <f t="shared" si="25"/>
        <v>38860</v>
      </c>
      <c r="F139" s="3">
        <f t="shared" si="26"/>
        <v>38679</v>
      </c>
      <c r="G139" s="3">
        <f t="shared" si="27"/>
        <v>38495</v>
      </c>
      <c r="H139" s="3">
        <f t="shared" si="28"/>
        <v>38314</v>
      </c>
      <c r="I139" s="3">
        <f t="shared" si="29"/>
        <v>38130</v>
      </c>
      <c r="J139" s="3">
        <f t="shared" si="30"/>
        <v>37948</v>
      </c>
      <c r="K139" s="3">
        <f t="shared" si="31"/>
        <v>37764</v>
      </c>
      <c r="L139" s="3">
        <f t="shared" si="32"/>
        <v>37583</v>
      </c>
      <c r="M139" s="3">
        <f t="shared" si="33"/>
        <v>37399</v>
      </c>
      <c r="N139" s="3">
        <v>37404</v>
      </c>
      <c r="O139" s="7">
        <v>16.829999999999998</v>
      </c>
      <c r="P139" s="8">
        <v>1443.4</v>
      </c>
      <c r="R139" t="str">
        <f t="shared" si="34"/>
        <v xml:space="preserve">(A.Symbol = 'NWAC' and A.Date &gt;= '2002-5-23' and A.Date &lt;= '2007-5-23') or </v>
      </c>
      <c r="W139" t="str">
        <f t="shared" si="35"/>
        <v>'NWAC',</v>
      </c>
    </row>
    <row r="140" spans="1:23" x14ac:dyDescent="0.25">
      <c r="A140" s="1" t="s">
        <v>209</v>
      </c>
      <c r="B140" s="5" t="s">
        <v>431</v>
      </c>
      <c r="C140" s="3">
        <v>42954</v>
      </c>
      <c r="D140" s="3">
        <f t="shared" si="24"/>
        <v>42773</v>
      </c>
      <c r="E140" s="3">
        <f t="shared" si="25"/>
        <v>42589</v>
      </c>
      <c r="F140" s="3">
        <f t="shared" si="26"/>
        <v>42407</v>
      </c>
      <c r="G140" s="3">
        <f t="shared" si="27"/>
        <v>42223</v>
      </c>
      <c r="H140" s="3">
        <f t="shared" si="28"/>
        <v>42042</v>
      </c>
      <c r="I140" s="3">
        <f t="shared" si="29"/>
        <v>41858</v>
      </c>
      <c r="J140" s="3">
        <f t="shared" si="30"/>
        <v>41677</v>
      </c>
      <c r="K140" s="3">
        <f t="shared" si="31"/>
        <v>41493</v>
      </c>
      <c r="L140" s="3">
        <f t="shared" si="32"/>
        <v>41312</v>
      </c>
      <c r="M140" s="3">
        <f t="shared" si="33"/>
        <v>41128</v>
      </c>
      <c r="N140" s="3">
        <v>41169</v>
      </c>
      <c r="O140" s="7">
        <v>49.1</v>
      </c>
      <c r="P140" s="8">
        <v>744.9</v>
      </c>
      <c r="R140" t="str">
        <f t="shared" si="34"/>
        <v xml:space="preserve">(A.Symbol = 'NESCQ' and A.Date &gt;= '2012-8-7' and A.Date &lt;= '2017-8-7') or </v>
      </c>
      <c r="W140" t="str">
        <f t="shared" si="35"/>
        <v>'NESCQ',</v>
      </c>
    </row>
    <row r="141" spans="1:23" x14ac:dyDescent="0.25">
      <c r="A141" s="1" t="s">
        <v>139</v>
      </c>
      <c r="B141" s="5" t="s">
        <v>361</v>
      </c>
      <c r="C141" s="3">
        <v>39094</v>
      </c>
      <c r="D141" s="3">
        <f t="shared" si="24"/>
        <v>38910</v>
      </c>
      <c r="E141" s="3">
        <f t="shared" si="25"/>
        <v>38729</v>
      </c>
      <c r="F141" s="3">
        <f t="shared" si="26"/>
        <v>38545</v>
      </c>
      <c r="G141" s="3">
        <f t="shared" si="27"/>
        <v>38364</v>
      </c>
      <c r="H141" s="3">
        <f t="shared" si="28"/>
        <v>38180</v>
      </c>
      <c r="I141" s="3">
        <f t="shared" si="29"/>
        <v>37998</v>
      </c>
      <c r="J141" s="3">
        <f t="shared" si="30"/>
        <v>37814</v>
      </c>
      <c r="K141" s="3">
        <f t="shared" si="31"/>
        <v>37633</v>
      </c>
      <c r="L141" s="3">
        <f t="shared" si="32"/>
        <v>37449</v>
      </c>
      <c r="M141" s="3">
        <f t="shared" si="33"/>
        <v>37268</v>
      </c>
      <c r="N141" s="3">
        <v>37356</v>
      </c>
      <c r="O141" s="7">
        <v>29.32</v>
      </c>
      <c r="P141" s="8">
        <v>1511.2</v>
      </c>
      <c r="R141" t="str">
        <f t="shared" si="34"/>
        <v xml:space="preserve">(A.Symbol = 'OCAI' and A.Date &gt;= '2002-1-12' and A.Date &lt;= '2007-1-12') or </v>
      </c>
      <c r="W141" t="str">
        <f t="shared" si="35"/>
        <v>'OCAI',</v>
      </c>
    </row>
    <row r="142" spans="1:23" x14ac:dyDescent="0.25">
      <c r="A142" s="1" t="s">
        <v>12</v>
      </c>
      <c r="B142" s="5" t="s">
        <v>234</v>
      </c>
      <c r="C142" s="3">
        <v>40875</v>
      </c>
      <c r="D142" s="3">
        <f t="shared" si="24"/>
        <v>40691</v>
      </c>
      <c r="E142" s="3">
        <f t="shared" si="25"/>
        <v>40510</v>
      </c>
      <c r="F142" s="3">
        <f t="shared" si="26"/>
        <v>40326</v>
      </c>
      <c r="G142" s="3">
        <f t="shared" si="27"/>
        <v>40145</v>
      </c>
      <c r="H142" s="3">
        <f t="shared" si="28"/>
        <v>39961</v>
      </c>
      <c r="I142" s="3">
        <f t="shared" si="29"/>
        <v>39780</v>
      </c>
      <c r="J142" s="3">
        <f t="shared" si="30"/>
        <v>39596</v>
      </c>
      <c r="K142" s="3">
        <f t="shared" si="31"/>
        <v>39414</v>
      </c>
      <c r="L142" s="3">
        <f t="shared" si="32"/>
        <v>39230</v>
      </c>
      <c r="M142" s="3">
        <f t="shared" si="33"/>
        <v>39049</v>
      </c>
      <c r="N142" s="3">
        <v>39622</v>
      </c>
      <c r="O142" s="7">
        <v>6.61</v>
      </c>
      <c r="P142" s="8">
        <v>1408.7</v>
      </c>
      <c r="R142" t="str">
        <f t="shared" si="34"/>
        <v xml:space="preserve">(A.Symbol = 'OBQI' and A.Date &gt;= '2006-11-28' and A.Date &lt;= '2011-11-28') or </v>
      </c>
      <c r="W142" t="str">
        <f t="shared" si="35"/>
        <v>'OBQI',</v>
      </c>
    </row>
    <row r="143" spans="1:23" x14ac:dyDescent="0.25">
      <c r="A143" s="1" t="s">
        <v>40</v>
      </c>
      <c r="B143" s="5" t="s">
        <v>262</v>
      </c>
      <c r="C143" s="3">
        <v>43193</v>
      </c>
      <c r="D143" s="3">
        <f t="shared" si="24"/>
        <v>43011</v>
      </c>
      <c r="E143" s="3">
        <f t="shared" si="25"/>
        <v>42828</v>
      </c>
      <c r="F143" s="3">
        <f t="shared" si="26"/>
        <v>42646</v>
      </c>
      <c r="G143" s="3">
        <f t="shared" si="27"/>
        <v>42463</v>
      </c>
      <c r="H143" s="3">
        <f t="shared" si="28"/>
        <v>42280</v>
      </c>
      <c r="I143" s="3">
        <f t="shared" si="29"/>
        <v>42097</v>
      </c>
      <c r="J143" s="3">
        <f t="shared" si="30"/>
        <v>41915</v>
      </c>
      <c r="K143" s="3">
        <f t="shared" si="31"/>
        <v>41732</v>
      </c>
      <c r="L143" s="3">
        <f t="shared" si="32"/>
        <v>41550</v>
      </c>
      <c r="M143" s="3">
        <f t="shared" si="33"/>
        <v>41367</v>
      </c>
      <c r="N143" s="3">
        <v>42067</v>
      </c>
      <c r="O143" s="7">
        <v>84.9</v>
      </c>
      <c r="P143" s="8">
        <v>1050.4507000000001</v>
      </c>
      <c r="R143" t="str">
        <f t="shared" si="34"/>
        <v xml:space="preserve">(A.Symbol = 'OREX' and A.Date &gt;= '2013-4-3' and A.Date &lt;= '2018-4-3') or </v>
      </c>
      <c r="W143" t="str">
        <f t="shared" si="35"/>
        <v>'OREX',</v>
      </c>
    </row>
    <row r="144" spans="1:23" x14ac:dyDescent="0.25">
      <c r="A144" s="1" t="s">
        <v>148</v>
      </c>
      <c r="B144" s="5" t="s">
        <v>370</v>
      </c>
      <c r="C144" s="3">
        <v>41792</v>
      </c>
      <c r="D144" s="3">
        <f t="shared" si="24"/>
        <v>41610</v>
      </c>
      <c r="E144" s="3">
        <f t="shared" si="25"/>
        <v>41427</v>
      </c>
      <c r="F144" s="3">
        <f t="shared" si="26"/>
        <v>41245</v>
      </c>
      <c r="G144" s="3">
        <f t="shared" si="27"/>
        <v>41062</v>
      </c>
      <c r="H144" s="3">
        <f t="shared" si="28"/>
        <v>40879</v>
      </c>
      <c r="I144" s="3">
        <f t="shared" si="29"/>
        <v>40696</v>
      </c>
      <c r="J144" s="3">
        <f t="shared" si="30"/>
        <v>40514</v>
      </c>
      <c r="K144" s="3">
        <f t="shared" si="31"/>
        <v>40331</v>
      </c>
      <c r="L144" s="3">
        <f t="shared" si="32"/>
        <v>40149</v>
      </c>
      <c r="M144" s="3">
        <f t="shared" si="33"/>
        <v>39966</v>
      </c>
      <c r="N144" s="3">
        <v>40301</v>
      </c>
      <c r="O144" s="7">
        <v>53.13</v>
      </c>
      <c r="P144" s="8">
        <v>1429.4</v>
      </c>
      <c r="R144" t="str">
        <f t="shared" si="34"/>
        <v xml:space="preserve">(A.Symbol = 'OSGIQ' and A.Date &gt;= '2009-6-2' and A.Date &lt;= '2014-6-2') or </v>
      </c>
      <c r="W144" t="str">
        <f t="shared" si="35"/>
        <v>'OSGIQ',</v>
      </c>
    </row>
    <row r="145" spans="1:23" x14ac:dyDescent="0.25">
      <c r="A145" s="1" t="s">
        <v>74</v>
      </c>
      <c r="B145" s="5" t="s">
        <v>296</v>
      </c>
      <c r="C145" s="3">
        <v>39021</v>
      </c>
      <c r="D145" s="3">
        <f t="shared" si="24"/>
        <v>38838</v>
      </c>
      <c r="E145" s="3">
        <f t="shared" si="25"/>
        <v>38656</v>
      </c>
      <c r="F145" s="3">
        <f t="shared" si="26"/>
        <v>38473</v>
      </c>
      <c r="G145" s="3">
        <f t="shared" si="27"/>
        <v>38291</v>
      </c>
      <c r="H145" s="3">
        <f t="shared" si="28"/>
        <v>38108</v>
      </c>
      <c r="I145" s="3">
        <f t="shared" si="29"/>
        <v>37925</v>
      </c>
      <c r="J145" s="3">
        <f t="shared" si="30"/>
        <v>37742</v>
      </c>
      <c r="K145" s="3">
        <f t="shared" si="31"/>
        <v>37560</v>
      </c>
      <c r="L145" s="3">
        <f t="shared" si="32"/>
        <v>37377</v>
      </c>
      <c r="M145" s="3">
        <f t="shared" si="33"/>
        <v>37195</v>
      </c>
      <c r="N145" s="3">
        <v>38583</v>
      </c>
      <c r="O145" s="7">
        <v>5.53</v>
      </c>
      <c r="P145" s="8">
        <v>306</v>
      </c>
      <c r="R145" t="str">
        <f t="shared" si="34"/>
        <v xml:space="preserve">(A.Symbol = 'OWENQ' and A.Date &gt;= '2001-10-31' and A.Date &lt;= '2006-10-31') or </v>
      </c>
      <c r="W145" t="str">
        <f t="shared" si="35"/>
        <v>'OWENQ',</v>
      </c>
    </row>
    <row r="146" spans="1:23" x14ac:dyDescent="0.25">
      <c r="A146" s="1" t="s">
        <v>72</v>
      </c>
      <c r="B146" s="5" t="s">
        <v>294</v>
      </c>
      <c r="C146" s="3">
        <v>42621</v>
      </c>
      <c r="D146" s="3">
        <f t="shared" si="24"/>
        <v>42437</v>
      </c>
      <c r="E146" s="3">
        <f t="shared" si="25"/>
        <v>42255</v>
      </c>
      <c r="F146" s="3">
        <f t="shared" si="26"/>
        <v>42071</v>
      </c>
      <c r="G146" s="3">
        <f t="shared" si="27"/>
        <v>41890</v>
      </c>
      <c r="H146" s="3">
        <f t="shared" si="28"/>
        <v>41706</v>
      </c>
      <c r="I146" s="3">
        <f t="shared" si="29"/>
        <v>41525</v>
      </c>
      <c r="J146" s="3">
        <f t="shared" si="30"/>
        <v>41341</v>
      </c>
      <c r="K146" s="3">
        <f t="shared" si="31"/>
        <v>41160</v>
      </c>
      <c r="L146" s="3">
        <f t="shared" si="32"/>
        <v>40976</v>
      </c>
      <c r="M146" s="3">
        <f t="shared" si="33"/>
        <v>40794</v>
      </c>
      <c r="N146" s="3">
        <v>41491</v>
      </c>
      <c r="O146" s="7">
        <v>4.5</v>
      </c>
      <c r="P146" s="8">
        <v>307.8</v>
      </c>
      <c r="R146" t="str">
        <f t="shared" si="34"/>
        <v xml:space="preserve">(A.Symbol = 'PSUN' and A.Date &gt;= '2011-9-8' and A.Date &lt;= '2016-9-8') or </v>
      </c>
      <c r="W146" t="str">
        <f t="shared" si="35"/>
        <v>'PSUN',</v>
      </c>
    </row>
    <row r="147" spans="1:23" x14ac:dyDescent="0.25">
      <c r="A147" s="1" t="s">
        <v>201</v>
      </c>
      <c r="B147" s="5" t="s">
        <v>423</v>
      </c>
      <c r="C147" s="3">
        <v>42933</v>
      </c>
      <c r="D147" s="3">
        <f t="shared" si="24"/>
        <v>42752</v>
      </c>
      <c r="E147" s="3">
        <f t="shared" si="25"/>
        <v>42568</v>
      </c>
      <c r="F147" s="3">
        <f t="shared" si="26"/>
        <v>42386</v>
      </c>
      <c r="G147" s="3">
        <f t="shared" si="27"/>
        <v>42202</v>
      </c>
      <c r="H147" s="3">
        <f t="shared" si="28"/>
        <v>42021</v>
      </c>
      <c r="I147" s="3">
        <f t="shared" si="29"/>
        <v>41837</v>
      </c>
      <c r="J147" s="3">
        <f t="shared" si="30"/>
        <v>41656</v>
      </c>
      <c r="K147" s="3">
        <f t="shared" si="31"/>
        <v>41472</v>
      </c>
      <c r="L147" s="3">
        <f t="shared" si="32"/>
        <v>41291</v>
      </c>
      <c r="M147" s="3">
        <f t="shared" si="33"/>
        <v>41107</v>
      </c>
      <c r="N147" s="3">
        <v>41841</v>
      </c>
      <c r="O147" s="7">
        <v>12.5</v>
      </c>
      <c r="P147" s="8">
        <v>1059.4000000000001</v>
      </c>
      <c r="R147" t="str">
        <f t="shared" si="34"/>
        <v xml:space="preserve">(A.Symbol = 'PGNPQ' and A.Date &gt;= '2012-7-17' and A.Date &lt;= '2017-7-17') or </v>
      </c>
      <c r="W147" t="str">
        <f t="shared" si="35"/>
        <v>'PGNPQ',</v>
      </c>
    </row>
    <row r="148" spans="1:23" x14ac:dyDescent="0.25">
      <c r="A148" s="1" t="s">
        <v>26</v>
      </c>
      <c r="B148" s="5" t="s">
        <v>248</v>
      </c>
      <c r="C148" s="3">
        <v>43550</v>
      </c>
      <c r="D148" s="3">
        <f t="shared" si="24"/>
        <v>43369</v>
      </c>
      <c r="E148" s="3">
        <f t="shared" si="25"/>
        <v>43185</v>
      </c>
      <c r="F148" s="3">
        <f t="shared" si="26"/>
        <v>43004</v>
      </c>
      <c r="G148" s="3">
        <f t="shared" si="27"/>
        <v>42820</v>
      </c>
      <c r="H148" s="3">
        <f t="shared" si="28"/>
        <v>42639</v>
      </c>
      <c r="I148" s="3">
        <f t="shared" si="29"/>
        <v>42455</v>
      </c>
      <c r="J148" s="3">
        <f t="shared" si="30"/>
        <v>42273</v>
      </c>
      <c r="K148" s="3">
        <f t="shared" si="31"/>
        <v>42089</v>
      </c>
      <c r="L148" s="3">
        <f t="shared" si="32"/>
        <v>41908</v>
      </c>
      <c r="M148" s="3">
        <f t="shared" si="33"/>
        <v>41724</v>
      </c>
      <c r="N148" s="3">
        <v>41731</v>
      </c>
      <c r="O148" s="7">
        <v>110.25</v>
      </c>
      <c r="P148" s="8">
        <v>886.1</v>
      </c>
      <c r="R148" t="str">
        <f t="shared" si="34"/>
        <v xml:space="preserve">(A.Symbol = 'PKDSQ' and A.Date &gt;= '2014-3-26' and A.Date &lt;= '2019-3-26') or </v>
      </c>
      <c r="W148" t="str">
        <f t="shared" si="35"/>
        <v>'PKDSQ',</v>
      </c>
    </row>
    <row r="149" spans="1:23" x14ac:dyDescent="0.25">
      <c r="A149" s="1" t="s">
        <v>112</v>
      </c>
      <c r="B149" s="5" t="s">
        <v>334</v>
      </c>
      <c r="C149" s="3">
        <v>41625</v>
      </c>
      <c r="D149" s="3">
        <f t="shared" si="24"/>
        <v>41442</v>
      </c>
      <c r="E149" s="3">
        <f t="shared" si="25"/>
        <v>41260</v>
      </c>
      <c r="F149" s="3">
        <f t="shared" si="26"/>
        <v>41077</v>
      </c>
      <c r="G149" s="3">
        <f t="shared" si="27"/>
        <v>40894</v>
      </c>
      <c r="H149" s="3">
        <f t="shared" si="28"/>
        <v>40711</v>
      </c>
      <c r="I149" s="3">
        <f t="shared" si="29"/>
        <v>40529</v>
      </c>
      <c r="J149" s="3">
        <f t="shared" si="30"/>
        <v>40346</v>
      </c>
      <c r="K149" s="3">
        <f t="shared" si="31"/>
        <v>40164</v>
      </c>
      <c r="L149" s="3">
        <f t="shared" si="32"/>
        <v>39981</v>
      </c>
      <c r="M149" s="3">
        <f t="shared" si="33"/>
        <v>39799</v>
      </c>
      <c r="N149" s="3">
        <v>40575</v>
      </c>
      <c r="O149" s="7">
        <v>28.44</v>
      </c>
      <c r="P149" s="8">
        <v>2587.9</v>
      </c>
      <c r="R149" t="str">
        <f t="shared" si="34"/>
        <v xml:space="preserve">(A.Symbol = 'PCXCQ' and A.Date &gt;= '2008-12-17' and A.Date &lt;= '2013-12-17') or </v>
      </c>
      <c r="W149" t="str">
        <f t="shared" si="35"/>
        <v>'PCXCQ',</v>
      </c>
    </row>
    <row r="150" spans="1:23" x14ac:dyDescent="0.25">
      <c r="A150" s="1" t="s">
        <v>44</v>
      </c>
      <c r="B150" s="5" t="s">
        <v>266</v>
      </c>
      <c r="C150" s="3">
        <v>42828</v>
      </c>
      <c r="D150" s="3">
        <f t="shared" si="24"/>
        <v>42646</v>
      </c>
      <c r="E150" s="3">
        <f t="shared" si="25"/>
        <v>42463</v>
      </c>
      <c r="F150" s="3">
        <f t="shared" si="26"/>
        <v>42280</v>
      </c>
      <c r="G150" s="3">
        <f t="shared" si="27"/>
        <v>42097</v>
      </c>
      <c r="H150" s="3">
        <f t="shared" si="28"/>
        <v>41915</v>
      </c>
      <c r="I150" s="3">
        <f t="shared" si="29"/>
        <v>41732</v>
      </c>
      <c r="J150" s="3">
        <f t="shared" si="30"/>
        <v>41550</v>
      </c>
      <c r="K150" s="3">
        <f t="shared" si="31"/>
        <v>41367</v>
      </c>
      <c r="L150" s="3">
        <f t="shared" si="32"/>
        <v>41185</v>
      </c>
      <c r="M150" s="3">
        <f t="shared" si="33"/>
        <v>41002</v>
      </c>
      <c r="N150" s="3">
        <v>41030</v>
      </c>
      <c r="O150" s="7">
        <v>473.85</v>
      </c>
      <c r="P150" s="8">
        <v>8605</v>
      </c>
      <c r="R150" t="str">
        <f t="shared" si="34"/>
        <v xml:space="preserve">(A.Symbol = 'BTUUQ' and A.Date &gt;= '2012-4-3' and A.Date &lt;= '2017-4-3') or </v>
      </c>
      <c r="W150" t="str">
        <f t="shared" si="35"/>
        <v>'BTUUQ',</v>
      </c>
    </row>
    <row r="151" spans="1:23" x14ac:dyDescent="0.25">
      <c r="A151" s="1" t="s">
        <v>82</v>
      </c>
      <c r="B151" s="5" t="s">
        <v>304</v>
      </c>
      <c r="C151" s="3">
        <v>42625</v>
      </c>
      <c r="D151" s="3">
        <f t="shared" si="24"/>
        <v>42441</v>
      </c>
      <c r="E151" s="3">
        <f t="shared" si="25"/>
        <v>42259</v>
      </c>
      <c r="F151" s="3">
        <f t="shared" si="26"/>
        <v>42075</v>
      </c>
      <c r="G151" s="3">
        <f t="shared" si="27"/>
        <v>41894</v>
      </c>
      <c r="H151" s="3">
        <f t="shared" si="28"/>
        <v>41710</v>
      </c>
      <c r="I151" s="3">
        <f t="shared" si="29"/>
        <v>41529</v>
      </c>
      <c r="J151" s="3">
        <f t="shared" si="30"/>
        <v>41345</v>
      </c>
      <c r="K151" s="3">
        <f t="shared" si="31"/>
        <v>41164</v>
      </c>
      <c r="L151" s="3">
        <f t="shared" si="32"/>
        <v>40980</v>
      </c>
      <c r="M151" s="3">
        <f t="shared" si="33"/>
        <v>40798</v>
      </c>
      <c r="N151" s="3">
        <v>41766</v>
      </c>
      <c r="O151" s="7">
        <v>17.91</v>
      </c>
      <c r="P151" s="8">
        <v>1170.7</v>
      </c>
      <c r="R151" t="str">
        <f t="shared" si="34"/>
        <v xml:space="preserve">(A.Symbol = 'PVAH' and A.Date &gt;= '2011-9-12' and A.Date &lt;= '2016-9-12') or </v>
      </c>
      <c r="W151" t="str">
        <f t="shared" si="35"/>
        <v>'PVAH',</v>
      </c>
    </row>
    <row r="152" spans="1:23" x14ac:dyDescent="0.25">
      <c r="A152" s="1" t="s">
        <v>210</v>
      </c>
      <c r="B152" s="5" t="s">
        <v>432</v>
      </c>
      <c r="C152" s="3">
        <v>38705</v>
      </c>
      <c r="D152" s="3">
        <f t="shared" si="24"/>
        <v>38522</v>
      </c>
      <c r="E152" s="3">
        <f t="shared" si="25"/>
        <v>38340</v>
      </c>
      <c r="F152" s="3">
        <f t="shared" si="26"/>
        <v>38157</v>
      </c>
      <c r="G152" s="3">
        <f t="shared" si="27"/>
        <v>37974</v>
      </c>
      <c r="H152" s="3">
        <f t="shared" si="28"/>
        <v>37791</v>
      </c>
      <c r="I152" s="3">
        <f t="shared" si="29"/>
        <v>37609</v>
      </c>
      <c r="J152" s="3">
        <f t="shared" si="30"/>
        <v>37426</v>
      </c>
      <c r="K152" s="3">
        <f t="shared" si="31"/>
        <v>37244</v>
      </c>
      <c r="L152" s="3">
        <f t="shared" si="32"/>
        <v>37061</v>
      </c>
      <c r="M152" s="3">
        <f t="shared" si="33"/>
        <v>36879</v>
      </c>
      <c r="N152" s="3">
        <v>36921</v>
      </c>
      <c r="O152" s="7">
        <v>1608.9079999999999</v>
      </c>
      <c r="P152" s="8">
        <v>4784.2</v>
      </c>
      <c r="R152" t="str">
        <f t="shared" si="34"/>
        <v xml:space="preserve">(A.Symbol = 'PRGN1' and A.Date &gt;= '2000-12-19' and A.Date &lt;= '2005-12-19') or </v>
      </c>
      <c r="W152" t="str">
        <f t="shared" si="35"/>
        <v>'PRGN1',</v>
      </c>
    </row>
    <row r="153" spans="1:23" x14ac:dyDescent="0.25">
      <c r="A153" s="1" t="s">
        <v>47</v>
      </c>
      <c r="B153" s="5" t="s">
        <v>269</v>
      </c>
      <c r="C153" s="3">
        <v>39791</v>
      </c>
      <c r="D153" s="3">
        <f t="shared" si="24"/>
        <v>39608</v>
      </c>
      <c r="E153" s="3">
        <f t="shared" si="25"/>
        <v>39425</v>
      </c>
      <c r="F153" s="3">
        <f t="shared" si="26"/>
        <v>39242</v>
      </c>
      <c r="G153" s="3">
        <f t="shared" si="27"/>
        <v>39060</v>
      </c>
      <c r="H153" s="3">
        <f t="shared" si="28"/>
        <v>38877</v>
      </c>
      <c r="I153" s="3">
        <f t="shared" si="29"/>
        <v>38695</v>
      </c>
      <c r="J153" s="3">
        <f t="shared" si="30"/>
        <v>38512</v>
      </c>
      <c r="K153" s="3">
        <f t="shared" si="31"/>
        <v>38330</v>
      </c>
      <c r="L153" s="3">
        <f t="shared" si="32"/>
        <v>38147</v>
      </c>
      <c r="M153" s="3">
        <f t="shared" si="33"/>
        <v>37964</v>
      </c>
      <c r="N153" s="3">
        <v>38932</v>
      </c>
      <c r="O153" s="7">
        <v>39.35</v>
      </c>
      <c r="P153" s="8">
        <v>963.8</v>
      </c>
      <c r="R153" t="str">
        <f t="shared" si="34"/>
        <v xml:space="preserve">(A.Symbol = 'PFFBQ' and A.Date &gt;= '2003-12-9' and A.Date &lt;= '2008-12-9') or </v>
      </c>
      <c r="W153" t="str">
        <f t="shared" si="35"/>
        <v>'PFFBQ',</v>
      </c>
    </row>
    <row r="154" spans="1:23" x14ac:dyDescent="0.25">
      <c r="A154" s="1" t="s">
        <v>46</v>
      </c>
      <c r="B154" s="5" t="s">
        <v>268</v>
      </c>
      <c r="C154" s="3">
        <v>40844</v>
      </c>
      <c r="D154" s="3">
        <f t="shared" si="24"/>
        <v>40661</v>
      </c>
      <c r="E154" s="3">
        <f t="shared" si="25"/>
        <v>40479</v>
      </c>
      <c r="F154" s="3">
        <f t="shared" si="26"/>
        <v>40296</v>
      </c>
      <c r="G154" s="3">
        <f t="shared" si="27"/>
        <v>40114</v>
      </c>
      <c r="H154" s="3">
        <f t="shared" si="28"/>
        <v>39931</v>
      </c>
      <c r="I154" s="3">
        <f t="shared" si="29"/>
        <v>39749</v>
      </c>
      <c r="J154" s="3">
        <f t="shared" si="30"/>
        <v>39566</v>
      </c>
      <c r="K154" s="3">
        <f t="shared" si="31"/>
        <v>39383</v>
      </c>
      <c r="L154" s="3">
        <f t="shared" si="32"/>
        <v>39200</v>
      </c>
      <c r="M154" s="3">
        <f t="shared" si="33"/>
        <v>39018</v>
      </c>
      <c r="N154" s="3">
        <v>39120</v>
      </c>
      <c r="O154" s="7">
        <v>50.21</v>
      </c>
      <c r="P154" s="8">
        <v>3988.1</v>
      </c>
      <c r="R154" t="str">
        <f t="shared" si="34"/>
        <v xml:space="preserve">(A.Symbol = 'PPMIQ' and A.Date &gt;= '2006-10-28' and A.Date &lt;= '2011-10-28') or </v>
      </c>
      <c r="W154" t="str">
        <f t="shared" si="35"/>
        <v>'PPMIQ',</v>
      </c>
    </row>
    <row r="155" spans="1:23" x14ac:dyDescent="0.25">
      <c r="A155" s="1" t="s">
        <v>176</v>
      </c>
      <c r="B155" s="5" t="s">
        <v>398</v>
      </c>
      <c r="C155" s="3">
        <v>42331</v>
      </c>
      <c r="D155" s="3">
        <f t="shared" si="24"/>
        <v>42147</v>
      </c>
      <c r="E155" s="3">
        <f t="shared" si="25"/>
        <v>41966</v>
      </c>
      <c r="F155" s="3">
        <f t="shared" si="26"/>
        <v>41782</v>
      </c>
      <c r="G155" s="3">
        <f t="shared" si="27"/>
        <v>41601</v>
      </c>
      <c r="H155" s="3">
        <f t="shared" si="28"/>
        <v>41417</v>
      </c>
      <c r="I155" s="3">
        <f t="shared" si="29"/>
        <v>41236</v>
      </c>
      <c r="J155" s="3">
        <f t="shared" si="30"/>
        <v>41052</v>
      </c>
      <c r="K155" s="3">
        <f t="shared" si="31"/>
        <v>40870</v>
      </c>
      <c r="L155" s="3">
        <f t="shared" si="32"/>
        <v>40686</v>
      </c>
      <c r="M155" s="3">
        <f t="shared" si="33"/>
        <v>40505</v>
      </c>
      <c r="N155" s="3">
        <v>40688</v>
      </c>
      <c r="O155" s="7">
        <v>0.77</v>
      </c>
      <c r="P155" s="8">
        <v>39.9</v>
      </c>
      <c r="R155" t="str">
        <f t="shared" si="34"/>
        <v xml:space="preserve">(A.Symbol = 'PBSOQ' and A.Date &gt;= '2010-11-23' and A.Date &lt;= '2015-11-23') or </v>
      </c>
      <c r="W155" t="str">
        <f t="shared" si="35"/>
        <v>'PBSOQ',</v>
      </c>
    </row>
    <row r="156" spans="1:23" x14ac:dyDescent="0.25">
      <c r="A156" s="1" t="s">
        <v>174</v>
      </c>
      <c r="B156" s="5" t="s">
        <v>396</v>
      </c>
      <c r="C156" s="3">
        <v>42468</v>
      </c>
      <c r="D156" s="3">
        <f t="shared" si="24"/>
        <v>42285</v>
      </c>
      <c r="E156" s="3">
        <f t="shared" si="25"/>
        <v>42102</v>
      </c>
      <c r="F156" s="3">
        <f t="shared" si="26"/>
        <v>41920</v>
      </c>
      <c r="G156" s="3">
        <f t="shared" si="27"/>
        <v>41737</v>
      </c>
      <c r="H156" s="3">
        <f t="shared" si="28"/>
        <v>41555</v>
      </c>
      <c r="I156" s="3">
        <f t="shared" si="29"/>
        <v>41372</v>
      </c>
      <c r="J156" s="3">
        <f t="shared" si="30"/>
        <v>41190</v>
      </c>
      <c r="K156" s="3">
        <f t="shared" si="31"/>
        <v>41007</v>
      </c>
      <c r="L156" s="3">
        <f t="shared" si="32"/>
        <v>40824</v>
      </c>
      <c r="M156" s="3">
        <f t="shared" si="33"/>
        <v>40641</v>
      </c>
      <c r="N156" s="3">
        <v>40665</v>
      </c>
      <c r="O156" s="7">
        <v>23.45</v>
      </c>
      <c r="P156" s="8">
        <v>792</v>
      </c>
      <c r="R156" t="str">
        <f t="shared" si="34"/>
        <v xml:space="preserve">(A.Symbol = 'PWAVQ' and A.Date &gt;= '2011-4-8' and A.Date &lt;= '2016-4-8') or </v>
      </c>
      <c r="W156" t="str">
        <f t="shared" si="35"/>
        <v>'PWAVQ',</v>
      </c>
    </row>
    <row r="157" spans="1:23" x14ac:dyDescent="0.25">
      <c r="A157" s="1" t="s">
        <v>125</v>
      </c>
      <c r="B157" s="5" t="s">
        <v>347</v>
      </c>
      <c r="C157" s="3">
        <v>39891</v>
      </c>
      <c r="D157" s="3">
        <f t="shared" si="24"/>
        <v>39710</v>
      </c>
      <c r="E157" s="3">
        <f t="shared" si="25"/>
        <v>39526</v>
      </c>
      <c r="F157" s="3">
        <f t="shared" si="26"/>
        <v>39344</v>
      </c>
      <c r="G157" s="3">
        <f t="shared" si="27"/>
        <v>39160</v>
      </c>
      <c r="H157" s="3">
        <f t="shared" si="28"/>
        <v>38979</v>
      </c>
      <c r="I157" s="3">
        <f t="shared" si="29"/>
        <v>38795</v>
      </c>
      <c r="J157" s="3">
        <f t="shared" si="30"/>
        <v>38614</v>
      </c>
      <c r="K157" s="3">
        <f t="shared" si="31"/>
        <v>38430</v>
      </c>
      <c r="L157" s="3">
        <f t="shared" si="32"/>
        <v>38249</v>
      </c>
      <c r="M157" s="3">
        <f t="shared" si="33"/>
        <v>38065</v>
      </c>
      <c r="N157" s="3">
        <v>38082</v>
      </c>
      <c r="O157" s="7">
        <v>8.75</v>
      </c>
      <c r="P157" s="8">
        <v>777.4</v>
      </c>
      <c r="R157" t="str">
        <f t="shared" si="34"/>
        <v xml:space="preserve">(A.Symbol = 'PRTLQ' and A.Date &gt;= '2004-3-19' and A.Date &lt;= '2009-3-19') or </v>
      </c>
      <c r="W157" t="str">
        <f t="shared" si="35"/>
        <v>'PRTLQ',</v>
      </c>
    </row>
    <row r="158" spans="1:23" x14ac:dyDescent="0.25">
      <c r="A158" s="1" t="s">
        <v>64</v>
      </c>
      <c r="B158" s="5" t="s">
        <v>286</v>
      </c>
      <c r="C158" s="3">
        <v>42460</v>
      </c>
      <c r="D158" s="3">
        <f t="shared" si="24"/>
        <v>42278</v>
      </c>
      <c r="E158" s="3">
        <f t="shared" si="25"/>
        <v>42094</v>
      </c>
      <c r="F158" s="3">
        <f t="shared" si="26"/>
        <v>41913</v>
      </c>
      <c r="G158" s="3">
        <f t="shared" si="27"/>
        <v>41729</v>
      </c>
      <c r="H158" s="3">
        <f t="shared" si="28"/>
        <v>41548</v>
      </c>
      <c r="I158" s="3">
        <f t="shared" si="29"/>
        <v>41364</v>
      </c>
      <c r="J158" s="3">
        <f t="shared" si="30"/>
        <v>41183</v>
      </c>
      <c r="K158" s="3">
        <f t="shared" si="31"/>
        <v>40999</v>
      </c>
      <c r="L158" s="3">
        <f t="shared" si="32"/>
        <v>40817</v>
      </c>
      <c r="M158" s="3">
        <f t="shared" si="33"/>
        <v>40633</v>
      </c>
      <c r="N158" s="3">
        <v>40739</v>
      </c>
      <c r="O158" s="7">
        <v>22.48</v>
      </c>
      <c r="P158" s="8">
        <v>82.1</v>
      </c>
      <c r="R158" t="str">
        <f t="shared" si="34"/>
        <v xml:space="preserve">(A.Symbol = 'QTWW' and A.Date &gt;= '2011-3-31' and A.Date &lt;= '2016-3-31') or </v>
      </c>
      <c r="W158" t="str">
        <f t="shared" si="35"/>
        <v>'QTWW',</v>
      </c>
    </row>
    <row r="159" spans="1:23" x14ac:dyDescent="0.25">
      <c r="A159" s="1" t="s">
        <v>180</v>
      </c>
      <c r="B159" s="5" t="s">
        <v>402</v>
      </c>
      <c r="C159" s="3">
        <v>42613</v>
      </c>
      <c r="D159" s="3">
        <f t="shared" si="24"/>
        <v>42431</v>
      </c>
      <c r="E159" s="3">
        <f t="shared" si="25"/>
        <v>42247</v>
      </c>
      <c r="F159" s="3">
        <f t="shared" si="26"/>
        <v>42066</v>
      </c>
      <c r="G159" s="3">
        <f t="shared" si="27"/>
        <v>41882</v>
      </c>
      <c r="H159" s="3">
        <f t="shared" si="28"/>
        <v>41701</v>
      </c>
      <c r="I159" s="3">
        <f t="shared" si="29"/>
        <v>41517</v>
      </c>
      <c r="J159" s="3">
        <f t="shared" si="30"/>
        <v>41336</v>
      </c>
      <c r="K159" s="3">
        <f t="shared" si="31"/>
        <v>41152</v>
      </c>
      <c r="L159" s="3">
        <f t="shared" si="32"/>
        <v>40970</v>
      </c>
      <c r="M159" s="3">
        <f t="shared" si="33"/>
        <v>40786</v>
      </c>
      <c r="N159" s="3">
        <v>40793</v>
      </c>
      <c r="O159" s="7">
        <v>9.61</v>
      </c>
      <c r="P159" s="8">
        <v>1644.4</v>
      </c>
      <c r="R159" t="str">
        <f t="shared" si="34"/>
        <v xml:space="preserve">(A.Symbol = 'KWKAQ' and A.Date &gt;= '2011-8-31' and A.Date &lt;= '2016-8-31') or </v>
      </c>
      <c r="W159" t="str">
        <f t="shared" si="35"/>
        <v>'KWKAQ',</v>
      </c>
    </row>
    <row r="160" spans="1:23" x14ac:dyDescent="0.25">
      <c r="A160" s="1" t="s">
        <v>70</v>
      </c>
      <c r="B160" s="5" t="s">
        <v>292</v>
      </c>
      <c r="C160" s="3">
        <v>42410</v>
      </c>
      <c r="D160" s="3">
        <f t="shared" si="24"/>
        <v>42226</v>
      </c>
      <c r="E160" s="3">
        <f t="shared" si="25"/>
        <v>42045</v>
      </c>
      <c r="F160" s="3">
        <f t="shared" si="26"/>
        <v>41861</v>
      </c>
      <c r="G160" s="3">
        <f t="shared" si="27"/>
        <v>41680</v>
      </c>
      <c r="H160" s="3">
        <f t="shared" si="28"/>
        <v>41496</v>
      </c>
      <c r="I160" s="3">
        <f t="shared" si="29"/>
        <v>41315</v>
      </c>
      <c r="J160" s="3">
        <f t="shared" si="30"/>
        <v>41131</v>
      </c>
      <c r="K160" s="3">
        <f t="shared" si="31"/>
        <v>40949</v>
      </c>
      <c r="L160" s="3">
        <f t="shared" si="32"/>
        <v>40765</v>
      </c>
      <c r="M160" s="3">
        <f t="shared" si="33"/>
        <v>40584</v>
      </c>
      <c r="N160" s="3">
        <v>41591</v>
      </c>
      <c r="O160" s="7">
        <v>9.16</v>
      </c>
      <c r="P160" s="8">
        <v>1542.2</v>
      </c>
      <c r="R160" t="str">
        <f t="shared" si="34"/>
        <v xml:space="preserve">(A.Symbol = 'ZQKSQ' and A.Date &gt;= '2011-2-10' and A.Date &lt;= '2016-2-10') or </v>
      </c>
      <c r="W160" t="str">
        <f t="shared" si="35"/>
        <v>'ZQKSQ',</v>
      </c>
    </row>
    <row r="161" spans="1:23" x14ac:dyDescent="0.25">
      <c r="A161" s="1" t="s">
        <v>57</v>
      </c>
      <c r="B161" s="5" t="s">
        <v>279</v>
      </c>
      <c r="C161" s="3">
        <v>40169</v>
      </c>
      <c r="D161" s="3">
        <f t="shared" si="24"/>
        <v>39986</v>
      </c>
      <c r="E161" s="3">
        <f t="shared" si="25"/>
        <v>39804</v>
      </c>
      <c r="F161" s="3">
        <f t="shared" si="26"/>
        <v>39621</v>
      </c>
      <c r="G161" s="3">
        <f t="shared" si="27"/>
        <v>39438</v>
      </c>
      <c r="H161" s="3">
        <f t="shared" si="28"/>
        <v>39255</v>
      </c>
      <c r="I161" s="3">
        <f t="shared" si="29"/>
        <v>39073</v>
      </c>
      <c r="J161" s="3">
        <f t="shared" si="30"/>
        <v>38890</v>
      </c>
      <c r="K161" s="3">
        <f t="shared" si="31"/>
        <v>38708</v>
      </c>
      <c r="L161" s="3">
        <f t="shared" si="32"/>
        <v>38525</v>
      </c>
      <c r="M161" s="3">
        <f t="shared" si="33"/>
        <v>38343</v>
      </c>
      <c r="N161" s="3">
        <v>39211</v>
      </c>
      <c r="O161" s="7">
        <v>83.9</v>
      </c>
      <c r="P161" s="8">
        <v>5925.2</v>
      </c>
      <c r="R161" t="str">
        <f t="shared" si="34"/>
        <v xml:space="preserve">(A.Symbol = 'RHDCQ' and A.Date &gt;= '2004-12-22' and A.Date &lt;= '2009-12-22') or </v>
      </c>
      <c r="W161" t="str">
        <f t="shared" si="35"/>
        <v>'RHDCQ',</v>
      </c>
    </row>
    <row r="162" spans="1:23" x14ac:dyDescent="0.25">
      <c r="A162" s="1" t="s">
        <v>39</v>
      </c>
      <c r="B162" s="5" t="s">
        <v>261</v>
      </c>
      <c r="C162" s="3">
        <v>42284</v>
      </c>
      <c r="D162" s="3">
        <f t="shared" si="24"/>
        <v>42101</v>
      </c>
      <c r="E162" s="3">
        <f t="shared" si="25"/>
        <v>41919</v>
      </c>
      <c r="F162" s="3">
        <f t="shared" si="26"/>
        <v>41736</v>
      </c>
      <c r="G162" s="3">
        <f t="shared" si="27"/>
        <v>41554</v>
      </c>
      <c r="H162" s="3">
        <f t="shared" si="28"/>
        <v>41371</v>
      </c>
      <c r="I162" s="3">
        <f t="shared" si="29"/>
        <v>41189</v>
      </c>
      <c r="J162" s="3">
        <f t="shared" si="30"/>
        <v>41006</v>
      </c>
      <c r="K162" s="3">
        <f t="shared" si="31"/>
        <v>40823</v>
      </c>
      <c r="L162" s="3">
        <f t="shared" si="32"/>
        <v>40640</v>
      </c>
      <c r="M162" s="3">
        <f t="shared" si="33"/>
        <v>40458</v>
      </c>
      <c r="N162" s="3">
        <v>40472</v>
      </c>
      <c r="O162" s="7">
        <v>22.85</v>
      </c>
      <c r="P162" s="8">
        <v>2865.1</v>
      </c>
      <c r="R162" t="str">
        <f t="shared" si="34"/>
        <v xml:space="preserve">(A.Symbol = 'RSH' and A.Date &gt;= '2010-10-7' and A.Date &lt;= '2015-10-7') or </v>
      </c>
      <c r="W162" t="str">
        <f t="shared" si="35"/>
        <v>'RSH',</v>
      </c>
    </row>
    <row r="163" spans="1:23" x14ac:dyDescent="0.25">
      <c r="A163" s="1" t="s">
        <v>106</v>
      </c>
      <c r="B163" s="5" t="s">
        <v>328</v>
      </c>
      <c r="C163" s="3">
        <v>38726</v>
      </c>
      <c r="D163" s="3">
        <f t="shared" si="24"/>
        <v>38542</v>
      </c>
      <c r="E163" s="3">
        <f t="shared" si="25"/>
        <v>38361</v>
      </c>
      <c r="F163" s="3">
        <f t="shared" si="26"/>
        <v>38177</v>
      </c>
      <c r="G163" s="3">
        <f t="shared" si="27"/>
        <v>37995</v>
      </c>
      <c r="H163" s="3">
        <f t="shared" si="28"/>
        <v>37811</v>
      </c>
      <c r="I163" s="3">
        <f t="shared" si="29"/>
        <v>37630</v>
      </c>
      <c r="J163" s="3">
        <f t="shared" si="30"/>
        <v>37446</v>
      </c>
      <c r="K163" s="3">
        <f t="shared" si="31"/>
        <v>37265</v>
      </c>
      <c r="L163" s="3">
        <f t="shared" si="32"/>
        <v>37081</v>
      </c>
      <c r="M163" s="3">
        <f t="shared" si="33"/>
        <v>36900</v>
      </c>
      <c r="N163" s="3">
        <v>36916</v>
      </c>
      <c r="O163" s="7">
        <v>93.75</v>
      </c>
      <c r="P163" s="8">
        <v>1214.9000000000001</v>
      </c>
      <c r="R163" t="str">
        <f t="shared" si="34"/>
        <v xml:space="preserve">(A.Symbol = 'RCO' and A.Date &gt;= '2001-1-9' and A.Date &lt;= '2006-1-9') or </v>
      </c>
      <c r="W163" t="str">
        <f t="shared" si="35"/>
        <v>'RCO',</v>
      </c>
    </row>
    <row r="164" spans="1:23" x14ac:dyDescent="0.25">
      <c r="A164" s="1" t="s">
        <v>105</v>
      </c>
      <c r="B164" s="5" t="s">
        <v>327</v>
      </c>
      <c r="C164" s="3">
        <v>40808</v>
      </c>
      <c r="D164" s="3">
        <f t="shared" si="24"/>
        <v>40624</v>
      </c>
      <c r="E164" s="3">
        <f t="shared" si="25"/>
        <v>40443</v>
      </c>
      <c r="F164" s="3">
        <f t="shared" si="26"/>
        <v>40259</v>
      </c>
      <c r="G164" s="3">
        <f t="shared" si="27"/>
        <v>40078</v>
      </c>
      <c r="H164" s="3">
        <f t="shared" si="28"/>
        <v>39894</v>
      </c>
      <c r="I164" s="3">
        <f t="shared" si="29"/>
        <v>39713</v>
      </c>
      <c r="J164" s="3">
        <f t="shared" si="30"/>
        <v>39529</v>
      </c>
      <c r="K164" s="3">
        <f t="shared" si="31"/>
        <v>39347</v>
      </c>
      <c r="L164" s="3">
        <f t="shared" si="32"/>
        <v>39163</v>
      </c>
      <c r="M164" s="3">
        <f t="shared" si="33"/>
        <v>38982</v>
      </c>
      <c r="N164" s="3">
        <v>39442</v>
      </c>
      <c r="O164" s="7">
        <v>18.11</v>
      </c>
      <c r="P164" s="8">
        <v>1011.5</v>
      </c>
      <c r="R164" t="str">
        <f t="shared" si="34"/>
        <v xml:space="preserve">(A.Symbol = 'RZTIQ' and A.Date &gt;= '2006-9-22' and A.Date &lt;= '2011-9-22') or </v>
      </c>
      <c r="W164" t="str">
        <f t="shared" si="35"/>
        <v>'RZTIQ',</v>
      </c>
    </row>
    <row r="165" spans="1:23" x14ac:dyDescent="0.25">
      <c r="A165" s="1" t="s">
        <v>211</v>
      </c>
      <c r="B165" s="5" t="s">
        <v>433</v>
      </c>
      <c r="C165" s="3">
        <v>42513</v>
      </c>
      <c r="D165" s="3">
        <f t="shared" si="24"/>
        <v>42331</v>
      </c>
      <c r="E165" s="3">
        <f t="shared" si="25"/>
        <v>42147</v>
      </c>
      <c r="F165" s="3">
        <f t="shared" si="26"/>
        <v>41966</v>
      </c>
      <c r="G165" s="3">
        <f t="shared" si="27"/>
        <v>41782</v>
      </c>
      <c r="H165" s="3">
        <f t="shared" si="28"/>
        <v>41601</v>
      </c>
      <c r="I165" s="3">
        <f t="shared" si="29"/>
        <v>41417</v>
      </c>
      <c r="J165" s="3">
        <f t="shared" si="30"/>
        <v>41236</v>
      </c>
      <c r="K165" s="3">
        <f t="shared" si="31"/>
        <v>41052</v>
      </c>
      <c r="L165" s="3">
        <f t="shared" si="32"/>
        <v>40870</v>
      </c>
      <c r="M165" s="3">
        <f t="shared" si="33"/>
        <v>40686</v>
      </c>
      <c r="N165" s="3">
        <v>41730</v>
      </c>
      <c r="O165" s="7">
        <v>39.5</v>
      </c>
      <c r="P165" s="8">
        <v>1046.7</v>
      </c>
      <c r="R165" t="str">
        <f t="shared" si="34"/>
        <v xml:space="preserve">(A.Symbol = 'RCAP' and A.Date &gt;= '2011-5-23' and A.Date &lt;= '2016-5-23') or </v>
      </c>
      <c r="W165" t="str">
        <f t="shared" si="35"/>
        <v>'RCAP',</v>
      </c>
    </row>
    <row r="166" spans="1:23" x14ac:dyDescent="0.25">
      <c r="A166" s="1" t="s">
        <v>36</v>
      </c>
      <c r="B166" s="5" t="s">
        <v>258</v>
      </c>
      <c r="C166" s="3">
        <v>39107</v>
      </c>
      <c r="D166" s="3">
        <f t="shared" si="24"/>
        <v>38923</v>
      </c>
      <c r="E166" s="3">
        <f t="shared" si="25"/>
        <v>38742</v>
      </c>
      <c r="F166" s="3">
        <f t="shared" si="26"/>
        <v>38558</v>
      </c>
      <c r="G166" s="3">
        <f t="shared" si="27"/>
        <v>38377</v>
      </c>
      <c r="H166" s="3">
        <f t="shared" si="28"/>
        <v>38193</v>
      </c>
      <c r="I166" s="3">
        <f t="shared" si="29"/>
        <v>38011</v>
      </c>
      <c r="J166" s="3">
        <f t="shared" si="30"/>
        <v>37827</v>
      </c>
      <c r="K166" s="3">
        <f t="shared" si="31"/>
        <v>37646</v>
      </c>
      <c r="L166" s="3">
        <f t="shared" si="32"/>
        <v>37462</v>
      </c>
      <c r="M166" s="3">
        <f t="shared" si="33"/>
        <v>37281</v>
      </c>
      <c r="N166" s="3">
        <v>37284</v>
      </c>
      <c r="O166" s="7">
        <v>389.05099999999999</v>
      </c>
      <c r="P166" s="8">
        <v>61561.7</v>
      </c>
      <c r="R166" t="str">
        <f t="shared" si="34"/>
        <v xml:space="preserve">(A.Symbol = 'RBAK' and A.Date &gt;= '2002-1-25' and A.Date &lt;= '2007-1-25') or </v>
      </c>
      <c r="W166" t="str">
        <f t="shared" si="35"/>
        <v>'RBAK',</v>
      </c>
    </row>
    <row r="167" spans="1:23" x14ac:dyDescent="0.25">
      <c r="A167" s="1" t="s">
        <v>71</v>
      </c>
      <c r="B167" s="5" t="s">
        <v>293</v>
      </c>
      <c r="C167" s="3">
        <v>42853</v>
      </c>
      <c r="D167" s="3">
        <f t="shared" si="24"/>
        <v>42671</v>
      </c>
      <c r="E167" s="3">
        <f t="shared" si="25"/>
        <v>42488</v>
      </c>
      <c r="F167" s="3">
        <f t="shared" si="26"/>
        <v>42305</v>
      </c>
      <c r="G167" s="3">
        <f t="shared" si="27"/>
        <v>42122</v>
      </c>
      <c r="H167" s="3">
        <f t="shared" si="28"/>
        <v>41940</v>
      </c>
      <c r="I167" s="3">
        <f t="shared" si="29"/>
        <v>41757</v>
      </c>
      <c r="J167" s="3">
        <f t="shared" si="30"/>
        <v>41575</v>
      </c>
      <c r="K167" s="3">
        <f t="shared" si="31"/>
        <v>41392</v>
      </c>
      <c r="L167" s="3">
        <f t="shared" si="32"/>
        <v>41210</v>
      </c>
      <c r="M167" s="3">
        <f t="shared" si="33"/>
        <v>41027</v>
      </c>
      <c r="N167" s="3">
        <v>42059</v>
      </c>
      <c r="O167" s="7">
        <v>14.98</v>
      </c>
      <c r="P167" s="8">
        <v>749.37149999999997</v>
      </c>
      <c r="R167" t="str">
        <f t="shared" si="34"/>
        <v xml:space="preserve">(A.Symbol = 'RJETQ' and A.Date &gt;= '2012-4-28' and A.Date &lt;= '2017-4-28') or </v>
      </c>
      <c r="W167" t="str">
        <f t="shared" si="35"/>
        <v>'RJETQ',</v>
      </c>
    </row>
    <row r="168" spans="1:23" x14ac:dyDescent="0.25">
      <c r="A168" s="1" t="s">
        <v>175</v>
      </c>
      <c r="B168" s="5" t="s">
        <v>397</v>
      </c>
      <c r="C168" s="3">
        <v>43244</v>
      </c>
      <c r="D168" s="3">
        <f t="shared" si="24"/>
        <v>43063</v>
      </c>
      <c r="E168" s="3">
        <f t="shared" si="25"/>
        <v>42879</v>
      </c>
      <c r="F168" s="3">
        <f t="shared" si="26"/>
        <v>42698</v>
      </c>
      <c r="G168" s="3">
        <f t="shared" si="27"/>
        <v>42514</v>
      </c>
      <c r="H168" s="3">
        <f t="shared" si="28"/>
        <v>42332</v>
      </c>
      <c r="I168" s="3">
        <f t="shared" si="29"/>
        <v>42148</v>
      </c>
      <c r="J168" s="3">
        <f t="shared" si="30"/>
        <v>41967</v>
      </c>
      <c r="K168" s="3">
        <f t="shared" si="31"/>
        <v>41783</v>
      </c>
      <c r="L168" s="3">
        <f t="shared" si="32"/>
        <v>41602</v>
      </c>
      <c r="M168" s="3">
        <f t="shared" si="33"/>
        <v>41418</v>
      </c>
      <c r="N168" s="3">
        <v>41565</v>
      </c>
      <c r="O168" s="7">
        <v>249.8</v>
      </c>
      <c r="P168" s="8">
        <v>1339.4276</v>
      </c>
      <c r="R168" t="str">
        <f t="shared" si="34"/>
        <v xml:space="preserve">(A.Symbol = 'REXX' and A.Date &gt;= '2013-5-24' and A.Date &lt;= '2018-5-24') or </v>
      </c>
      <c r="W168" t="str">
        <f t="shared" si="35"/>
        <v>'REXX',</v>
      </c>
    </row>
    <row r="169" spans="1:23" x14ac:dyDescent="0.25">
      <c r="A169" s="1" t="s">
        <v>215</v>
      </c>
      <c r="B169" s="5" t="s">
        <v>437</v>
      </c>
      <c r="C169" s="3">
        <v>38758</v>
      </c>
      <c r="D169" s="3">
        <f t="shared" si="24"/>
        <v>38574</v>
      </c>
      <c r="E169" s="3">
        <f t="shared" si="25"/>
        <v>38393</v>
      </c>
      <c r="F169" s="3">
        <f t="shared" si="26"/>
        <v>38209</v>
      </c>
      <c r="G169" s="3">
        <f t="shared" si="27"/>
        <v>38027</v>
      </c>
      <c r="H169" s="3">
        <f t="shared" si="28"/>
        <v>37843</v>
      </c>
      <c r="I169" s="3">
        <f t="shared" si="29"/>
        <v>37662</v>
      </c>
      <c r="J169" s="3">
        <f t="shared" si="30"/>
        <v>37478</v>
      </c>
      <c r="K169" s="3">
        <f t="shared" si="31"/>
        <v>37297</v>
      </c>
      <c r="L169" s="3">
        <f t="shared" si="32"/>
        <v>37113</v>
      </c>
      <c r="M169" s="3">
        <f t="shared" si="33"/>
        <v>36932</v>
      </c>
      <c r="N169" s="3">
        <v>37032</v>
      </c>
      <c r="O169" s="7">
        <v>23.66</v>
      </c>
      <c r="P169" s="8">
        <v>0</v>
      </c>
      <c r="R169" t="str">
        <f t="shared" si="34"/>
        <v xml:space="preserve">(A.Symbol = 'RSTN1' and A.Date &gt;= '2001-2-10' and A.Date &lt;= '2006-2-10') or </v>
      </c>
      <c r="W169" t="str">
        <f t="shared" si="35"/>
        <v>'RSTN1',</v>
      </c>
    </row>
    <row r="170" spans="1:23" x14ac:dyDescent="0.25">
      <c r="A170" s="1" t="s">
        <v>143</v>
      </c>
      <c r="B170" s="5" t="s">
        <v>365</v>
      </c>
      <c r="C170" s="3">
        <v>42647</v>
      </c>
      <c r="D170" s="3">
        <f t="shared" si="24"/>
        <v>42464</v>
      </c>
      <c r="E170" s="3">
        <f t="shared" si="25"/>
        <v>42281</v>
      </c>
      <c r="F170" s="3">
        <f t="shared" si="26"/>
        <v>42098</v>
      </c>
      <c r="G170" s="3">
        <f t="shared" si="27"/>
        <v>41916</v>
      </c>
      <c r="H170" s="3">
        <f t="shared" si="28"/>
        <v>41733</v>
      </c>
      <c r="I170" s="3">
        <f t="shared" si="29"/>
        <v>41551</v>
      </c>
      <c r="J170" s="3">
        <f t="shared" si="30"/>
        <v>41368</v>
      </c>
      <c r="K170" s="3">
        <f t="shared" si="31"/>
        <v>41186</v>
      </c>
      <c r="L170" s="3">
        <f t="shared" si="32"/>
        <v>41003</v>
      </c>
      <c r="M170" s="3">
        <f t="shared" si="33"/>
        <v>40820</v>
      </c>
      <c r="N170" s="3">
        <v>40967</v>
      </c>
      <c r="O170" s="7">
        <v>8.82</v>
      </c>
      <c r="P170" s="8">
        <v>0</v>
      </c>
      <c r="R170" t="str">
        <f t="shared" si="34"/>
        <v xml:space="preserve">(A.Symbol = 'SDOC' and A.Date &gt;= '2011-10-4' and A.Date &lt;= '2016-10-4') or </v>
      </c>
      <c r="W170" t="str">
        <f t="shared" si="35"/>
        <v>'SDOC',</v>
      </c>
    </row>
    <row r="171" spans="1:23" x14ac:dyDescent="0.25">
      <c r="A171" s="1" t="s">
        <v>85</v>
      </c>
      <c r="B171" s="5" t="s">
        <v>307</v>
      </c>
      <c r="C171" s="3">
        <v>41789</v>
      </c>
      <c r="D171" s="3">
        <f t="shared" si="24"/>
        <v>41608</v>
      </c>
      <c r="E171" s="3">
        <f t="shared" si="25"/>
        <v>41424</v>
      </c>
      <c r="F171" s="3">
        <f t="shared" si="26"/>
        <v>41243</v>
      </c>
      <c r="G171" s="3">
        <f t="shared" si="27"/>
        <v>41059</v>
      </c>
      <c r="H171" s="3">
        <f t="shared" si="28"/>
        <v>40877</v>
      </c>
      <c r="I171" s="3">
        <f t="shared" si="29"/>
        <v>40693</v>
      </c>
      <c r="J171" s="3">
        <f t="shared" si="30"/>
        <v>40512</v>
      </c>
      <c r="K171" s="3">
        <f t="shared" si="31"/>
        <v>40328</v>
      </c>
      <c r="L171" s="3">
        <f t="shared" si="32"/>
        <v>40147</v>
      </c>
      <c r="M171" s="3">
        <f t="shared" si="33"/>
        <v>39963</v>
      </c>
      <c r="N171" s="3">
        <v>40459</v>
      </c>
      <c r="O171" s="7">
        <v>22.93</v>
      </c>
      <c r="P171" s="8">
        <v>1550.2</v>
      </c>
      <c r="R171" t="str">
        <f t="shared" si="34"/>
        <v xml:space="preserve">(A.Symbol = 'SVNTQ' and A.Date &gt;= '2009-5-30' and A.Date &lt;= '2014-5-30') or </v>
      </c>
      <c r="W171" t="str">
        <f t="shared" si="35"/>
        <v>'SVNTQ',</v>
      </c>
    </row>
    <row r="172" spans="1:23" x14ac:dyDescent="0.25">
      <c r="A172" s="1" t="s">
        <v>33</v>
      </c>
      <c r="B172" s="5" t="s">
        <v>255</v>
      </c>
      <c r="C172" s="3">
        <v>41436</v>
      </c>
      <c r="D172" s="3">
        <f t="shared" si="24"/>
        <v>41254</v>
      </c>
      <c r="E172" s="3">
        <f t="shared" si="25"/>
        <v>41071</v>
      </c>
      <c r="F172" s="3">
        <f t="shared" si="26"/>
        <v>40888</v>
      </c>
      <c r="G172" s="3">
        <f t="shared" si="27"/>
        <v>40705</v>
      </c>
      <c r="H172" s="3">
        <f t="shared" si="28"/>
        <v>40523</v>
      </c>
      <c r="I172" s="3">
        <f t="shared" si="29"/>
        <v>40340</v>
      </c>
      <c r="J172" s="3">
        <f t="shared" si="30"/>
        <v>40158</v>
      </c>
      <c r="K172" s="3">
        <f t="shared" si="31"/>
        <v>39975</v>
      </c>
      <c r="L172" s="3">
        <f t="shared" si="32"/>
        <v>39793</v>
      </c>
      <c r="M172" s="3">
        <f t="shared" si="33"/>
        <v>39610</v>
      </c>
      <c r="N172" s="3">
        <v>39671</v>
      </c>
      <c r="O172" s="7">
        <v>34.75</v>
      </c>
      <c r="P172" s="8">
        <v>668</v>
      </c>
      <c r="R172" t="str">
        <f t="shared" si="34"/>
        <v xml:space="preserve">(A.Symbol = 'SCHSQ' and A.Date &gt;= '2008-6-11' and A.Date &lt;= '2013-6-11') or </v>
      </c>
      <c r="W172" t="str">
        <f t="shared" si="35"/>
        <v>'SCHSQ',</v>
      </c>
    </row>
    <row r="173" spans="1:23" x14ac:dyDescent="0.25">
      <c r="A173" s="1" t="s">
        <v>110</v>
      </c>
      <c r="B173" s="5" t="s">
        <v>332</v>
      </c>
      <c r="C173" s="3">
        <v>42314</v>
      </c>
      <c r="D173" s="3">
        <f t="shared" si="24"/>
        <v>42130</v>
      </c>
      <c r="E173" s="3">
        <f t="shared" si="25"/>
        <v>41949</v>
      </c>
      <c r="F173" s="3">
        <f t="shared" si="26"/>
        <v>41765</v>
      </c>
      <c r="G173" s="3">
        <f t="shared" si="27"/>
        <v>41584</v>
      </c>
      <c r="H173" s="3">
        <f t="shared" si="28"/>
        <v>41400</v>
      </c>
      <c r="I173" s="3">
        <f t="shared" si="29"/>
        <v>41219</v>
      </c>
      <c r="J173" s="3">
        <f t="shared" si="30"/>
        <v>41035</v>
      </c>
      <c r="K173" s="3">
        <f t="shared" si="31"/>
        <v>40853</v>
      </c>
      <c r="L173" s="3">
        <f t="shared" si="32"/>
        <v>40669</v>
      </c>
      <c r="M173" s="3">
        <f t="shared" si="33"/>
        <v>40488</v>
      </c>
      <c r="N173" s="3">
        <v>40589</v>
      </c>
      <c r="O173" s="7">
        <v>173.9</v>
      </c>
      <c r="P173" s="8">
        <v>1653.4585999999999</v>
      </c>
      <c r="R173" t="str">
        <f t="shared" si="34"/>
        <v xml:space="preserve">(A.Symbol = 'SCU' and A.Date &gt;= '2010-11-6' and A.Date &lt;= '2015-11-6') or </v>
      </c>
      <c r="W173" t="str">
        <f t="shared" si="35"/>
        <v>'SCU',</v>
      </c>
    </row>
    <row r="174" spans="1:23" x14ac:dyDescent="0.25">
      <c r="A174" s="1" t="s">
        <v>214</v>
      </c>
      <c r="B174" s="5" t="s">
        <v>436</v>
      </c>
      <c r="C174" s="3">
        <v>43396</v>
      </c>
      <c r="D174" s="3">
        <f t="shared" si="24"/>
        <v>43213</v>
      </c>
      <c r="E174" s="3">
        <f t="shared" si="25"/>
        <v>43031</v>
      </c>
      <c r="F174" s="3">
        <f t="shared" si="26"/>
        <v>42848</v>
      </c>
      <c r="G174" s="3">
        <f t="shared" si="27"/>
        <v>42666</v>
      </c>
      <c r="H174" s="3">
        <f t="shared" si="28"/>
        <v>42483</v>
      </c>
      <c r="I174" s="3">
        <f t="shared" si="29"/>
        <v>42300</v>
      </c>
      <c r="J174" s="3">
        <f t="shared" si="30"/>
        <v>42117</v>
      </c>
      <c r="K174" s="3">
        <f t="shared" si="31"/>
        <v>41935</v>
      </c>
      <c r="L174" s="3">
        <f t="shared" si="32"/>
        <v>41752</v>
      </c>
      <c r="M174" s="3">
        <f t="shared" si="33"/>
        <v>41570</v>
      </c>
      <c r="N174" s="3">
        <v>41603</v>
      </c>
      <c r="O174" s="7">
        <v>49.633699999999997</v>
      </c>
      <c r="P174" s="8">
        <v>5613.8110999999999</v>
      </c>
      <c r="R174" t="str">
        <f t="shared" si="34"/>
        <v xml:space="preserve">(A.Symbol = 'SHLDQ' and A.Date &gt;= '2013-10-23' and A.Date &lt;= '2018-10-23') or </v>
      </c>
      <c r="W174" t="str">
        <f t="shared" si="35"/>
        <v>'SHLDQ',</v>
      </c>
    </row>
    <row r="175" spans="1:23" x14ac:dyDescent="0.25">
      <c r="A175" s="1" t="s">
        <v>84</v>
      </c>
      <c r="B175" s="5" t="s">
        <v>306</v>
      </c>
      <c r="C175" s="3">
        <v>42583</v>
      </c>
      <c r="D175" s="3">
        <f t="shared" si="24"/>
        <v>42401</v>
      </c>
      <c r="E175" s="3">
        <f t="shared" si="25"/>
        <v>42217</v>
      </c>
      <c r="F175" s="3">
        <f t="shared" si="26"/>
        <v>42036</v>
      </c>
      <c r="G175" s="3">
        <f t="shared" si="27"/>
        <v>41852</v>
      </c>
      <c r="H175" s="3">
        <f t="shared" si="28"/>
        <v>41671</v>
      </c>
      <c r="I175" s="3">
        <f t="shared" si="29"/>
        <v>41487</v>
      </c>
      <c r="J175" s="3">
        <f t="shared" si="30"/>
        <v>41306</v>
      </c>
      <c r="K175" s="3">
        <f t="shared" si="31"/>
        <v>41122</v>
      </c>
      <c r="L175" s="3">
        <f t="shared" si="32"/>
        <v>40940</v>
      </c>
      <c r="M175" s="3">
        <f t="shared" si="33"/>
        <v>40756</v>
      </c>
      <c r="N175" s="3">
        <v>41823</v>
      </c>
      <c r="O175" s="7">
        <v>26.87</v>
      </c>
      <c r="P175" s="8">
        <v>1294.5999999999999</v>
      </c>
      <c r="R175" t="str">
        <f t="shared" si="34"/>
        <v xml:space="preserve">(A.Symbol = 'SSE' and A.Date &gt;= '2011-8-1' and A.Date &lt;= '2016-8-1') or </v>
      </c>
      <c r="W175" t="str">
        <f t="shared" si="35"/>
        <v>'SSE',</v>
      </c>
    </row>
    <row r="176" spans="1:23" x14ac:dyDescent="0.25">
      <c r="A176" s="1" t="s">
        <v>199</v>
      </c>
      <c r="B176" s="5" t="s">
        <v>421</v>
      </c>
      <c r="C176" s="3">
        <v>42706</v>
      </c>
      <c r="D176" s="3">
        <f t="shared" si="24"/>
        <v>42523</v>
      </c>
      <c r="E176" s="3">
        <f t="shared" si="25"/>
        <v>42340</v>
      </c>
      <c r="F176" s="3">
        <f t="shared" si="26"/>
        <v>42157</v>
      </c>
      <c r="G176" s="3">
        <f t="shared" si="27"/>
        <v>41975</v>
      </c>
      <c r="H176" s="3">
        <f t="shared" si="28"/>
        <v>41792</v>
      </c>
      <c r="I176" s="3">
        <f t="shared" si="29"/>
        <v>41610</v>
      </c>
      <c r="J176" s="3">
        <f t="shared" si="30"/>
        <v>41427</v>
      </c>
      <c r="K176" s="3">
        <f t="shared" si="31"/>
        <v>41245</v>
      </c>
      <c r="L176" s="3">
        <f t="shared" si="32"/>
        <v>41062</v>
      </c>
      <c r="M176" s="3">
        <f t="shared" si="33"/>
        <v>40879</v>
      </c>
      <c r="N176" s="3">
        <v>41639</v>
      </c>
      <c r="O176" s="7">
        <v>12</v>
      </c>
      <c r="P176" s="8">
        <v>1047</v>
      </c>
      <c r="R176" t="str">
        <f t="shared" si="34"/>
        <v xml:space="preserve">(A.Symbol = 'SFXE' and A.Date &gt;= '2011-12-2' and A.Date &lt;= '2016-12-2') or </v>
      </c>
      <c r="W176" t="str">
        <f t="shared" si="35"/>
        <v>'SFXE',</v>
      </c>
    </row>
    <row r="177" spans="1:23" x14ac:dyDescent="0.25">
      <c r="A177" s="1" t="s">
        <v>193</v>
      </c>
      <c r="B177" s="5" t="s">
        <v>415</v>
      </c>
      <c r="C177" s="3">
        <v>40163</v>
      </c>
      <c r="D177" s="3">
        <f t="shared" si="24"/>
        <v>39980</v>
      </c>
      <c r="E177" s="3">
        <f t="shared" si="25"/>
        <v>39798</v>
      </c>
      <c r="F177" s="3">
        <f t="shared" si="26"/>
        <v>39615</v>
      </c>
      <c r="G177" s="3">
        <f t="shared" si="27"/>
        <v>39432</v>
      </c>
      <c r="H177" s="3">
        <f t="shared" si="28"/>
        <v>39249</v>
      </c>
      <c r="I177" s="3">
        <f t="shared" si="29"/>
        <v>39067</v>
      </c>
      <c r="J177" s="3">
        <f t="shared" si="30"/>
        <v>38884</v>
      </c>
      <c r="K177" s="3">
        <f t="shared" si="31"/>
        <v>38702</v>
      </c>
      <c r="L177" s="3">
        <f t="shared" si="32"/>
        <v>38519</v>
      </c>
      <c r="M177" s="3">
        <f t="shared" si="33"/>
        <v>38337</v>
      </c>
      <c r="N177" s="3">
        <v>39175</v>
      </c>
      <c r="O177" s="7">
        <v>30.5</v>
      </c>
      <c r="P177" s="8">
        <v>339.3</v>
      </c>
      <c r="R177" t="str">
        <f t="shared" si="34"/>
        <v xml:space="preserve">(A.Symbol = 'SGICQ' and A.Date &gt;= '2004-12-16' and A.Date &lt;= '2009-12-16') or </v>
      </c>
      <c r="W177" t="str">
        <f t="shared" si="35"/>
        <v>'SGICQ',</v>
      </c>
    </row>
    <row r="178" spans="1:23" x14ac:dyDescent="0.25">
      <c r="A178" s="1" t="s">
        <v>41</v>
      </c>
      <c r="B178" s="5" t="s">
        <v>263</v>
      </c>
      <c r="C178" s="3">
        <v>39497</v>
      </c>
      <c r="D178" s="3">
        <f t="shared" si="24"/>
        <v>39313</v>
      </c>
      <c r="E178" s="3">
        <f t="shared" si="25"/>
        <v>39132</v>
      </c>
      <c r="F178" s="3">
        <f t="shared" si="26"/>
        <v>38948</v>
      </c>
      <c r="G178" s="3">
        <f t="shared" si="27"/>
        <v>38767</v>
      </c>
      <c r="H178" s="3">
        <f t="shared" si="28"/>
        <v>38583</v>
      </c>
      <c r="I178" s="3">
        <f t="shared" si="29"/>
        <v>38402</v>
      </c>
      <c r="J178" s="3">
        <f t="shared" si="30"/>
        <v>38218</v>
      </c>
      <c r="K178" s="3">
        <f t="shared" si="31"/>
        <v>38036</v>
      </c>
      <c r="L178" s="3">
        <f t="shared" si="32"/>
        <v>37852</v>
      </c>
      <c r="M178" s="3">
        <f t="shared" si="33"/>
        <v>37671</v>
      </c>
      <c r="N178" s="3">
        <v>38082</v>
      </c>
      <c r="O178" s="7">
        <v>25.87</v>
      </c>
      <c r="P178" s="8">
        <v>1822.4</v>
      </c>
      <c r="R178" t="str">
        <f t="shared" si="34"/>
        <v xml:space="preserve">(A.Symbol = 'SIRV' and A.Date &gt;= '2003-2-19' and A.Date &lt;= '2008-2-19') or </v>
      </c>
      <c r="W178" t="str">
        <f t="shared" si="35"/>
        <v>'SIRV',</v>
      </c>
    </row>
    <row r="179" spans="1:23" x14ac:dyDescent="0.25">
      <c r="A179" s="1" t="s">
        <v>104</v>
      </c>
      <c r="B179" s="5" t="s">
        <v>326</v>
      </c>
      <c r="C179" s="3">
        <v>40298</v>
      </c>
      <c r="D179" s="3">
        <f t="shared" si="24"/>
        <v>40116</v>
      </c>
      <c r="E179" s="3">
        <f t="shared" si="25"/>
        <v>39933</v>
      </c>
      <c r="F179" s="3">
        <f t="shared" si="26"/>
        <v>39751</v>
      </c>
      <c r="G179" s="3">
        <f t="shared" si="27"/>
        <v>39568</v>
      </c>
      <c r="H179" s="3">
        <f t="shared" si="28"/>
        <v>39385</v>
      </c>
      <c r="I179" s="3">
        <f t="shared" si="29"/>
        <v>39202</v>
      </c>
      <c r="J179" s="3">
        <f t="shared" si="30"/>
        <v>39020</v>
      </c>
      <c r="K179" s="3">
        <f t="shared" si="31"/>
        <v>38837</v>
      </c>
      <c r="L179" s="3">
        <f t="shared" si="32"/>
        <v>38655</v>
      </c>
      <c r="M179" s="3">
        <f t="shared" si="33"/>
        <v>38472</v>
      </c>
      <c r="N179" s="3">
        <v>38749</v>
      </c>
      <c r="O179" s="7">
        <v>11.8</v>
      </c>
      <c r="P179" s="8">
        <v>1098.7</v>
      </c>
      <c r="R179" t="str">
        <f t="shared" si="34"/>
        <v xml:space="preserve">(A.Symbol = 'SIXFQ' and A.Date &gt;= '2005-4-30' and A.Date &lt;= '2010-4-30') or </v>
      </c>
      <c r="W179" t="str">
        <f t="shared" si="35"/>
        <v>'SIXFQ',</v>
      </c>
    </row>
    <row r="180" spans="1:23" x14ac:dyDescent="0.25">
      <c r="A180" s="1" t="s">
        <v>136</v>
      </c>
      <c r="B180" s="5" t="s">
        <v>358</v>
      </c>
      <c r="C180" s="3">
        <v>40359</v>
      </c>
      <c r="D180" s="3">
        <f t="shared" si="24"/>
        <v>40177</v>
      </c>
      <c r="E180" s="3">
        <f t="shared" si="25"/>
        <v>39994</v>
      </c>
      <c r="F180" s="3">
        <f t="shared" si="26"/>
        <v>39812</v>
      </c>
      <c r="G180" s="3">
        <f t="shared" si="27"/>
        <v>39629</v>
      </c>
      <c r="H180" s="3">
        <f t="shared" si="28"/>
        <v>39446</v>
      </c>
      <c r="I180" s="3">
        <f t="shared" si="29"/>
        <v>39263</v>
      </c>
      <c r="J180" s="3">
        <f t="shared" si="30"/>
        <v>39081</v>
      </c>
      <c r="K180" s="3">
        <f t="shared" si="31"/>
        <v>38898</v>
      </c>
      <c r="L180" s="3">
        <f t="shared" si="32"/>
        <v>38716</v>
      </c>
      <c r="M180" s="3">
        <f t="shared" si="33"/>
        <v>38533</v>
      </c>
      <c r="N180" s="3">
        <v>38827</v>
      </c>
      <c r="O180" s="7">
        <v>14.96</v>
      </c>
      <c r="P180" s="8">
        <v>3800.5</v>
      </c>
      <c r="R180" t="str">
        <f t="shared" si="34"/>
        <v xml:space="preserve">(A.Symbol = 'SSCCQ' and A.Date &gt;= '2005-6-30' and A.Date &lt;= '2010-6-30') or </v>
      </c>
      <c r="W180" t="str">
        <f t="shared" si="35"/>
        <v>'SSCCQ',</v>
      </c>
    </row>
    <row r="181" spans="1:23" x14ac:dyDescent="0.25">
      <c r="A181" s="1" t="s">
        <v>93</v>
      </c>
      <c r="B181" s="5" t="s">
        <v>315</v>
      </c>
      <c r="C181" s="3">
        <v>39506</v>
      </c>
      <c r="D181" s="3">
        <f t="shared" si="24"/>
        <v>39322</v>
      </c>
      <c r="E181" s="3">
        <f t="shared" si="25"/>
        <v>39141</v>
      </c>
      <c r="F181" s="3">
        <f t="shared" si="26"/>
        <v>38957</v>
      </c>
      <c r="G181" s="3">
        <f t="shared" si="27"/>
        <v>38776</v>
      </c>
      <c r="H181" s="3">
        <f t="shared" si="28"/>
        <v>38592</v>
      </c>
      <c r="I181" s="3">
        <f t="shared" si="29"/>
        <v>38411</v>
      </c>
      <c r="J181" s="3">
        <f t="shared" si="30"/>
        <v>38227</v>
      </c>
      <c r="K181" s="3">
        <f t="shared" si="31"/>
        <v>38045</v>
      </c>
      <c r="L181" s="3">
        <f t="shared" si="32"/>
        <v>37861</v>
      </c>
      <c r="M181" s="3">
        <f t="shared" si="33"/>
        <v>37680</v>
      </c>
      <c r="N181" s="3">
        <v>37869</v>
      </c>
      <c r="O181" s="7">
        <v>4.96</v>
      </c>
      <c r="P181" s="8">
        <v>518.6</v>
      </c>
      <c r="R181" t="str">
        <f t="shared" si="34"/>
        <v xml:space="preserve">(A.Symbol = 'SOLUQ' and A.Date &gt;= '2003-2-28' and A.Date &lt;= '2008-2-28') or </v>
      </c>
      <c r="W181" t="str">
        <f t="shared" si="35"/>
        <v>'SOLUQ',</v>
      </c>
    </row>
    <row r="182" spans="1:23" x14ac:dyDescent="0.25">
      <c r="A182" s="1" t="s">
        <v>9</v>
      </c>
      <c r="B182" s="5" t="s">
        <v>231</v>
      </c>
      <c r="C182" s="3">
        <v>39939</v>
      </c>
      <c r="D182" s="3">
        <f t="shared" si="24"/>
        <v>39758</v>
      </c>
      <c r="E182" s="3">
        <f t="shared" si="25"/>
        <v>39574</v>
      </c>
      <c r="F182" s="3">
        <f t="shared" si="26"/>
        <v>39392</v>
      </c>
      <c r="G182" s="3">
        <f t="shared" si="27"/>
        <v>39208</v>
      </c>
      <c r="H182" s="3">
        <f t="shared" si="28"/>
        <v>39027</v>
      </c>
      <c r="I182" s="3">
        <f t="shared" si="29"/>
        <v>38843</v>
      </c>
      <c r="J182" s="3">
        <f t="shared" si="30"/>
        <v>38662</v>
      </c>
      <c r="K182" s="3">
        <f t="shared" si="31"/>
        <v>38478</v>
      </c>
      <c r="L182" s="3">
        <f t="shared" si="32"/>
        <v>38297</v>
      </c>
      <c r="M182" s="3">
        <f t="shared" si="33"/>
        <v>38113</v>
      </c>
      <c r="N182" s="3">
        <v>38863</v>
      </c>
      <c r="O182" s="7">
        <v>18.38</v>
      </c>
      <c r="P182" s="8">
        <v>2355.3000000000002</v>
      </c>
      <c r="R182" t="str">
        <f t="shared" si="34"/>
        <v xml:space="preserve">(A.Symbol = 'SPSN' and A.Date &gt;= '2004-5-6' and A.Date &lt;= '2009-5-6') or </v>
      </c>
      <c r="W182" t="str">
        <f t="shared" si="35"/>
        <v>'SPSN',</v>
      </c>
    </row>
    <row r="183" spans="1:23" x14ac:dyDescent="0.25">
      <c r="A183" s="1" t="s">
        <v>81</v>
      </c>
      <c r="B183" s="5" t="s">
        <v>303</v>
      </c>
      <c r="C183" s="3">
        <v>40053</v>
      </c>
      <c r="D183" s="3">
        <f t="shared" si="24"/>
        <v>39872</v>
      </c>
      <c r="E183" s="3">
        <f t="shared" si="25"/>
        <v>39688</v>
      </c>
      <c r="F183" s="3">
        <f t="shared" si="26"/>
        <v>39506</v>
      </c>
      <c r="G183" s="3">
        <f t="shared" si="27"/>
        <v>39322</v>
      </c>
      <c r="H183" s="3">
        <f t="shared" si="28"/>
        <v>39141</v>
      </c>
      <c r="I183" s="3">
        <f t="shared" si="29"/>
        <v>38957</v>
      </c>
      <c r="J183" s="3">
        <f t="shared" si="30"/>
        <v>38776</v>
      </c>
      <c r="K183" s="3">
        <f t="shared" si="31"/>
        <v>38592</v>
      </c>
      <c r="L183" s="3">
        <f t="shared" si="32"/>
        <v>38411</v>
      </c>
      <c r="M183" s="3">
        <f t="shared" si="33"/>
        <v>38227</v>
      </c>
      <c r="N183" s="3">
        <v>38426</v>
      </c>
      <c r="O183" s="7">
        <v>45</v>
      </c>
      <c r="P183" s="8">
        <v>2235.6999999999998</v>
      </c>
      <c r="R183" t="str">
        <f t="shared" si="34"/>
        <v xml:space="preserve">(A.Symbol = 'SPCBQ' and A.Date &gt;= '2004-8-28' and A.Date &lt;= '2009-8-28') or </v>
      </c>
      <c r="W183" t="str">
        <f t="shared" si="35"/>
        <v>'SPCBQ',</v>
      </c>
    </row>
    <row r="184" spans="1:23" x14ac:dyDescent="0.25">
      <c r="A184" s="1" t="s">
        <v>163</v>
      </c>
      <c r="B184" s="5" t="s">
        <v>385</v>
      </c>
      <c r="C184" s="3">
        <v>38190</v>
      </c>
      <c r="D184" s="3">
        <f t="shared" si="24"/>
        <v>38008</v>
      </c>
      <c r="E184" s="3">
        <f t="shared" si="25"/>
        <v>37824</v>
      </c>
      <c r="F184" s="3">
        <f t="shared" si="26"/>
        <v>37643</v>
      </c>
      <c r="G184" s="3">
        <f t="shared" si="27"/>
        <v>37459</v>
      </c>
      <c r="H184" s="3">
        <f t="shared" si="28"/>
        <v>37278</v>
      </c>
      <c r="I184" s="3">
        <f t="shared" si="29"/>
        <v>37094</v>
      </c>
      <c r="J184" s="3">
        <f t="shared" si="30"/>
        <v>36913</v>
      </c>
      <c r="K184" s="3">
        <f t="shared" si="31"/>
        <v>36729</v>
      </c>
      <c r="L184" s="3">
        <f t="shared" si="32"/>
        <v>36547</v>
      </c>
      <c r="M184" s="3">
        <f t="shared" si="33"/>
        <v>36363</v>
      </c>
      <c r="N184" s="3">
        <v>36472</v>
      </c>
      <c r="O184" s="7">
        <v>14.75</v>
      </c>
      <c r="P184" s="8">
        <v>1944.1</v>
      </c>
      <c r="R184" t="str">
        <f t="shared" si="34"/>
        <v xml:space="preserve">(A.Symbol = 'SPGLQ' and A.Date &gt;= '1999-7-22' and A.Date &lt;= '2004-7-22') or </v>
      </c>
      <c r="W184" t="str">
        <f t="shared" si="35"/>
        <v>'SPGLQ',</v>
      </c>
    </row>
    <row r="185" spans="1:23" x14ac:dyDescent="0.25">
      <c r="A185" s="1" t="s">
        <v>58</v>
      </c>
      <c r="B185" s="5" t="s">
        <v>280</v>
      </c>
      <c r="C185" s="3">
        <v>42355</v>
      </c>
      <c r="D185" s="3">
        <f t="shared" si="24"/>
        <v>42172</v>
      </c>
      <c r="E185" s="3">
        <f t="shared" si="25"/>
        <v>41990</v>
      </c>
      <c r="F185" s="3">
        <f t="shared" si="26"/>
        <v>41807</v>
      </c>
      <c r="G185" s="3">
        <f t="shared" si="27"/>
        <v>41625</v>
      </c>
      <c r="H185" s="3">
        <f t="shared" si="28"/>
        <v>41442</v>
      </c>
      <c r="I185" s="3">
        <f t="shared" si="29"/>
        <v>41260</v>
      </c>
      <c r="J185" s="3">
        <f t="shared" si="30"/>
        <v>41077</v>
      </c>
      <c r="K185" s="3">
        <f t="shared" si="31"/>
        <v>40894</v>
      </c>
      <c r="L185" s="3">
        <f t="shared" si="32"/>
        <v>40711</v>
      </c>
      <c r="M185" s="3">
        <f t="shared" si="33"/>
        <v>40529</v>
      </c>
      <c r="N185" s="3">
        <v>40534</v>
      </c>
      <c r="O185" s="7">
        <v>18.45</v>
      </c>
      <c r="P185" s="8">
        <v>106.8</v>
      </c>
      <c r="R185" t="str">
        <f t="shared" si="34"/>
        <v xml:space="preserve">(A.Symbol = 'SRCTQ' and A.Date &gt;= '2010-12-17' and A.Date &lt;= '2015-12-17') or </v>
      </c>
      <c r="W185" t="str">
        <f t="shared" si="35"/>
        <v>'SRCTQ',</v>
      </c>
    </row>
    <row r="186" spans="1:23" x14ac:dyDescent="0.25">
      <c r="A186" s="1" t="s">
        <v>86</v>
      </c>
      <c r="B186" s="5" t="s">
        <v>308</v>
      </c>
      <c r="C186" s="3">
        <v>43229</v>
      </c>
      <c r="D186" s="3">
        <f t="shared" si="24"/>
        <v>43048</v>
      </c>
      <c r="E186" s="3">
        <f t="shared" si="25"/>
        <v>42864</v>
      </c>
      <c r="F186" s="3">
        <f t="shared" si="26"/>
        <v>42683</v>
      </c>
      <c r="G186" s="3">
        <f t="shared" si="27"/>
        <v>42499</v>
      </c>
      <c r="H186" s="3">
        <f t="shared" si="28"/>
        <v>42317</v>
      </c>
      <c r="I186" s="3">
        <f t="shared" si="29"/>
        <v>42133</v>
      </c>
      <c r="J186" s="3">
        <f t="shared" si="30"/>
        <v>41952</v>
      </c>
      <c r="K186" s="3">
        <f t="shared" si="31"/>
        <v>41768</v>
      </c>
      <c r="L186" s="3">
        <f t="shared" si="32"/>
        <v>41587</v>
      </c>
      <c r="M186" s="3">
        <f t="shared" si="33"/>
        <v>41403</v>
      </c>
      <c r="N186" s="3">
        <v>41759</v>
      </c>
      <c r="O186" s="7">
        <v>2782.7734690000002</v>
      </c>
      <c r="P186" s="8">
        <v>2406.8208</v>
      </c>
      <c r="R186" t="str">
        <f t="shared" si="34"/>
        <v xml:space="preserve">(A.Symbol = 'SGY' and A.Date &gt;= '2013-5-9' and A.Date &lt;= '2018-5-9') or </v>
      </c>
      <c r="W186" t="str">
        <f t="shared" si="35"/>
        <v>'SGY',</v>
      </c>
    </row>
    <row r="187" spans="1:23" x14ac:dyDescent="0.25">
      <c r="A187" s="1" t="s">
        <v>7</v>
      </c>
      <c r="B187" s="5" t="s">
        <v>229</v>
      </c>
      <c r="C187" s="3">
        <v>40807</v>
      </c>
      <c r="D187" s="3">
        <f t="shared" si="24"/>
        <v>40623</v>
      </c>
      <c r="E187" s="3">
        <f t="shared" si="25"/>
        <v>40442</v>
      </c>
      <c r="F187" s="3">
        <f t="shared" si="26"/>
        <v>40258</v>
      </c>
      <c r="G187" s="3">
        <f t="shared" si="27"/>
        <v>40077</v>
      </c>
      <c r="H187" s="3">
        <f t="shared" si="28"/>
        <v>39893</v>
      </c>
      <c r="I187" s="3">
        <f t="shared" si="29"/>
        <v>39712</v>
      </c>
      <c r="J187" s="3">
        <f t="shared" si="30"/>
        <v>39528</v>
      </c>
      <c r="K187" s="3">
        <f t="shared" si="31"/>
        <v>39346</v>
      </c>
      <c r="L187" s="3">
        <f t="shared" si="32"/>
        <v>39162</v>
      </c>
      <c r="M187" s="3">
        <f t="shared" si="33"/>
        <v>38981</v>
      </c>
      <c r="N187" s="3">
        <v>39356</v>
      </c>
      <c r="O187" s="7">
        <v>9.1</v>
      </c>
      <c r="P187" s="8">
        <v>702.6</v>
      </c>
      <c r="R187" t="str">
        <f t="shared" si="34"/>
        <v xml:space="preserve">(A.Symbol = 'SLPHQ' and A.Date &gt;= '2006-9-21' and A.Date &lt;= '2011-9-21') or </v>
      </c>
      <c r="W187" t="str">
        <f t="shared" si="35"/>
        <v>'SLPHQ',</v>
      </c>
    </row>
    <row r="188" spans="1:23" x14ac:dyDescent="0.25">
      <c r="A188" s="1" t="s">
        <v>186</v>
      </c>
      <c r="B188" s="5" t="s">
        <v>408</v>
      </c>
      <c r="C188" s="3">
        <v>43098</v>
      </c>
      <c r="D188" s="3">
        <f t="shared" si="24"/>
        <v>42915</v>
      </c>
      <c r="E188" s="3">
        <f t="shared" si="25"/>
        <v>42733</v>
      </c>
      <c r="F188" s="3">
        <f t="shared" si="26"/>
        <v>42550</v>
      </c>
      <c r="G188" s="3">
        <f t="shared" si="27"/>
        <v>42367</v>
      </c>
      <c r="H188" s="3">
        <f t="shared" si="28"/>
        <v>42184</v>
      </c>
      <c r="I188" s="3">
        <f t="shared" si="29"/>
        <v>42002</v>
      </c>
      <c r="J188" s="3">
        <f t="shared" si="30"/>
        <v>41819</v>
      </c>
      <c r="K188" s="3">
        <f t="shared" si="31"/>
        <v>41637</v>
      </c>
      <c r="L188" s="3">
        <f t="shared" si="32"/>
        <v>41454</v>
      </c>
      <c r="M188" s="3">
        <f t="shared" si="33"/>
        <v>41272</v>
      </c>
      <c r="N188" s="3">
        <v>42178</v>
      </c>
      <c r="O188" s="7">
        <v>32.130000000000003</v>
      </c>
      <c r="P188" s="8">
        <v>8820.2000000000007</v>
      </c>
      <c r="R188" t="str">
        <f t="shared" si="34"/>
        <v xml:space="preserve">(A.Symbol = 'SUNE' and A.Date &gt;= '2012-12-29' and A.Date &lt;= '2017-12-29') or </v>
      </c>
      <c r="W188" t="str">
        <f t="shared" si="35"/>
        <v>'SUNE',</v>
      </c>
    </row>
    <row r="189" spans="1:23" x14ac:dyDescent="0.25">
      <c r="A189" s="1" t="s">
        <v>43</v>
      </c>
      <c r="B189" s="5" t="s">
        <v>265</v>
      </c>
      <c r="C189" s="3">
        <v>42481</v>
      </c>
      <c r="D189" s="3">
        <f t="shared" si="24"/>
        <v>42298</v>
      </c>
      <c r="E189" s="3">
        <f t="shared" si="25"/>
        <v>42115</v>
      </c>
      <c r="F189" s="3">
        <f t="shared" si="26"/>
        <v>41933</v>
      </c>
      <c r="G189" s="3">
        <f t="shared" si="27"/>
        <v>41750</v>
      </c>
      <c r="H189" s="3">
        <f t="shared" si="28"/>
        <v>41568</v>
      </c>
      <c r="I189" s="3">
        <f t="shared" si="29"/>
        <v>41385</v>
      </c>
      <c r="J189" s="3">
        <f t="shared" si="30"/>
        <v>41203</v>
      </c>
      <c r="K189" s="3">
        <f t="shared" si="31"/>
        <v>41020</v>
      </c>
      <c r="L189" s="3">
        <f t="shared" si="32"/>
        <v>40837</v>
      </c>
      <c r="M189" s="3">
        <f t="shared" si="33"/>
        <v>40654</v>
      </c>
      <c r="N189" s="3">
        <v>40743</v>
      </c>
      <c r="O189" s="7">
        <v>42.81</v>
      </c>
      <c r="P189" s="8">
        <v>1816.1</v>
      </c>
      <c r="R189" t="str">
        <f t="shared" si="34"/>
        <v xml:space="preserve">(A.Symbol = 'SFYWQ' and A.Date &gt;= '2011-4-21' and A.Date &lt;= '2016-4-21') or </v>
      </c>
      <c r="W189" t="str">
        <f t="shared" si="35"/>
        <v>'SFYWQ',</v>
      </c>
    </row>
    <row r="190" spans="1:23" x14ac:dyDescent="0.25">
      <c r="A190" s="1" t="s">
        <v>103</v>
      </c>
      <c r="B190" s="5" t="s">
        <v>325</v>
      </c>
      <c r="C190" s="3">
        <v>43531</v>
      </c>
      <c r="D190" s="3">
        <f t="shared" si="24"/>
        <v>43350</v>
      </c>
      <c r="E190" s="3">
        <f t="shared" si="25"/>
        <v>43166</v>
      </c>
      <c r="F190" s="3">
        <f t="shared" si="26"/>
        <v>42985</v>
      </c>
      <c r="G190" s="3">
        <f t="shared" si="27"/>
        <v>42801</v>
      </c>
      <c r="H190" s="3">
        <f t="shared" si="28"/>
        <v>42620</v>
      </c>
      <c r="I190" s="3">
        <f t="shared" si="29"/>
        <v>42436</v>
      </c>
      <c r="J190" s="3">
        <f t="shared" si="30"/>
        <v>42254</v>
      </c>
      <c r="K190" s="3">
        <f t="shared" si="31"/>
        <v>42070</v>
      </c>
      <c r="L190" s="3">
        <f t="shared" si="32"/>
        <v>41889</v>
      </c>
      <c r="M190" s="3">
        <f t="shared" si="33"/>
        <v>41705</v>
      </c>
      <c r="N190" s="3">
        <v>42192</v>
      </c>
      <c r="O190" s="7">
        <v>9.76</v>
      </c>
      <c r="P190" s="8">
        <v>1046.1568</v>
      </c>
      <c r="R190" t="str">
        <f t="shared" si="34"/>
        <v xml:space="preserve">(A.Symbol = 'SGYP' and A.Date &gt;= '2014-3-7' and A.Date &lt;= '2019-3-7') or </v>
      </c>
      <c r="W190" t="str">
        <f t="shared" si="35"/>
        <v>'SGYP',</v>
      </c>
    </row>
    <row r="191" spans="1:23" x14ac:dyDescent="0.25">
      <c r="A191" s="1" t="s">
        <v>212</v>
      </c>
      <c r="B191" s="5" t="s">
        <v>434</v>
      </c>
      <c r="C191" s="3">
        <v>40898</v>
      </c>
      <c r="D191" s="3">
        <f t="shared" si="24"/>
        <v>40715</v>
      </c>
      <c r="E191" s="3">
        <f t="shared" si="25"/>
        <v>40533</v>
      </c>
      <c r="F191" s="3">
        <f t="shared" si="26"/>
        <v>40350</v>
      </c>
      <c r="G191" s="3">
        <f t="shared" si="27"/>
        <v>40168</v>
      </c>
      <c r="H191" s="3">
        <f t="shared" si="28"/>
        <v>39985</v>
      </c>
      <c r="I191" s="3">
        <f t="shared" si="29"/>
        <v>39803</v>
      </c>
      <c r="J191" s="3">
        <f t="shared" si="30"/>
        <v>39620</v>
      </c>
      <c r="K191" s="3">
        <f t="shared" si="31"/>
        <v>39437</v>
      </c>
      <c r="L191" s="3">
        <f t="shared" si="32"/>
        <v>39254</v>
      </c>
      <c r="M191" s="3">
        <f t="shared" si="33"/>
        <v>39072</v>
      </c>
      <c r="N191" s="3">
        <v>39246</v>
      </c>
      <c r="O191" s="7">
        <v>13.99</v>
      </c>
      <c r="P191" s="8">
        <v>1959.5</v>
      </c>
      <c r="R191" t="str">
        <f t="shared" si="34"/>
        <v xml:space="preserve">(A.Symbol = 'TSTRQ' and A.Date &gt;= '2006-12-21' and A.Date &lt;= '2011-12-21') or </v>
      </c>
      <c r="W191" t="str">
        <f t="shared" si="35"/>
        <v>'TSTRQ',</v>
      </c>
    </row>
    <row r="192" spans="1:23" x14ac:dyDescent="0.25">
      <c r="A192" s="1" t="s">
        <v>141</v>
      </c>
      <c r="B192" s="5" t="s">
        <v>363</v>
      </c>
      <c r="C192" s="3">
        <v>41029</v>
      </c>
      <c r="D192" s="3">
        <f t="shared" si="24"/>
        <v>40846</v>
      </c>
      <c r="E192" s="3">
        <f t="shared" si="25"/>
        <v>40663</v>
      </c>
      <c r="F192" s="3">
        <f t="shared" si="26"/>
        <v>40481</v>
      </c>
      <c r="G192" s="3">
        <f t="shared" si="27"/>
        <v>40298</v>
      </c>
      <c r="H192" s="3">
        <f t="shared" si="28"/>
        <v>40116</v>
      </c>
      <c r="I192" s="3">
        <f t="shared" si="29"/>
        <v>39933</v>
      </c>
      <c r="J192" s="3">
        <f t="shared" si="30"/>
        <v>39751</v>
      </c>
      <c r="K192" s="3">
        <f t="shared" si="31"/>
        <v>39568</v>
      </c>
      <c r="L192" s="3">
        <f t="shared" si="32"/>
        <v>39385</v>
      </c>
      <c r="M192" s="3">
        <f t="shared" si="33"/>
        <v>39202</v>
      </c>
      <c r="N192" s="3">
        <v>39237</v>
      </c>
      <c r="O192" s="7">
        <v>281.10000000000002</v>
      </c>
      <c r="P192" s="8">
        <v>3396.6</v>
      </c>
      <c r="R192" t="str">
        <f t="shared" si="34"/>
        <v xml:space="preserve">(A.Symbol = 'TMA' and A.Date &gt;= '2007-4-30' and A.Date &lt;= '2012-4-30') or </v>
      </c>
      <c r="W192" t="str">
        <f t="shared" si="35"/>
        <v>'TMA',</v>
      </c>
    </row>
    <row r="193" spans="1:23" x14ac:dyDescent="0.25">
      <c r="A193" s="1" t="s">
        <v>75</v>
      </c>
      <c r="B193" s="5" t="s">
        <v>297</v>
      </c>
      <c r="C193" s="3">
        <v>41501</v>
      </c>
      <c r="D193" s="3">
        <f t="shared" si="24"/>
        <v>41320</v>
      </c>
      <c r="E193" s="3">
        <f t="shared" si="25"/>
        <v>41136</v>
      </c>
      <c r="F193" s="3">
        <f t="shared" si="26"/>
        <v>40954</v>
      </c>
      <c r="G193" s="3">
        <f t="shared" si="27"/>
        <v>40770</v>
      </c>
      <c r="H193" s="3">
        <f t="shared" si="28"/>
        <v>40589</v>
      </c>
      <c r="I193" s="3">
        <f t="shared" si="29"/>
        <v>40405</v>
      </c>
      <c r="J193" s="3">
        <f t="shared" si="30"/>
        <v>40224</v>
      </c>
      <c r="K193" s="3">
        <f t="shared" si="31"/>
        <v>40040</v>
      </c>
      <c r="L193" s="3">
        <f t="shared" si="32"/>
        <v>39859</v>
      </c>
      <c r="M193" s="3">
        <f t="shared" si="33"/>
        <v>39675</v>
      </c>
      <c r="N193" s="3">
        <v>39675</v>
      </c>
      <c r="O193" s="7">
        <v>163.4</v>
      </c>
      <c r="P193" s="8">
        <v>1090.5</v>
      </c>
      <c r="R193" t="str">
        <f t="shared" si="34"/>
        <v xml:space="preserve">(A.Symbol = 'THQI' and A.Date &gt;= '2008-8-15' and A.Date &lt;= '2013-8-15') or </v>
      </c>
      <c r="W193" t="str">
        <f t="shared" si="35"/>
        <v>'THQI',</v>
      </c>
    </row>
    <row r="194" spans="1:23" x14ac:dyDescent="0.25">
      <c r="A194" s="1" t="s">
        <v>167</v>
      </c>
      <c r="B194" s="5" t="s">
        <v>389</v>
      </c>
      <c r="C194" s="3">
        <v>40400</v>
      </c>
      <c r="D194" s="3">
        <f t="shared" ref="D194:D216" si="36">DATE(YEAR($C194),MONTH($C194)-6,DAY($C194))</f>
        <v>40219</v>
      </c>
      <c r="E194" s="3">
        <f t="shared" ref="E194:E216" si="37">DATE(YEAR($C194)-1,MONTH($C194),DAY($C194))</f>
        <v>40035</v>
      </c>
      <c r="F194" s="3">
        <f t="shared" ref="F194:F216" si="38">DATE(YEAR($C194)-1,MONTH($C194)-6,DAY($C194))</f>
        <v>39854</v>
      </c>
      <c r="G194" s="3">
        <f t="shared" ref="G194:G216" si="39">DATE(YEAR($C194)-2,MONTH($C194),DAY($C194))</f>
        <v>39670</v>
      </c>
      <c r="H194" s="3">
        <f t="shared" ref="H194:H216" si="40">DATE(YEAR($C194)-2,MONTH($C194)-6,DAY($C194))</f>
        <v>39488</v>
      </c>
      <c r="I194" s="3">
        <f t="shared" ref="I194:I216" si="41">DATE(YEAR($C194)-3,MONTH($C194),DAY($C194))</f>
        <v>39304</v>
      </c>
      <c r="J194" s="3">
        <f t="shared" ref="J194:J216" si="42">DATE(YEAR($C194)-3,MONTH($C194)-6,DAY($C194))</f>
        <v>39123</v>
      </c>
      <c r="K194" s="3">
        <f t="shared" ref="K194:K216" si="43">DATE(YEAR($C194)-4,MONTH($C194),DAY($C194))</f>
        <v>38939</v>
      </c>
      <c r="L194" s="3">
        <f t="shared" ref="L194:L216" si="44">DATE(YEAR($C194)-4,MONTH($C194)-6,DAY($C194))</f>
        <v>38758</v>
      </c>
      <c r="M194" s="3">
        <f t="shared" ref="M194:M216" si="45">DATE(YEAR($C194)-5,MONTH($C194),DAY($C194))</f>
        <v>38574</v>
      </c>
      <c r="N194" s="3">
        <v>38586</v>
      </c>
      <c r="O194" s="7">
        <v>8.92</v>
      </c>
      <c r="P194" s="8">
        <v>628.6789</v>
      </c>
      <c r="R194" t="str">
        <f t="shared" si="34"/>
        <v xml:space="preserve">(A.Symbol = 'TLCVF' and A.Date &gt;= '2005-8-10' and A.Date &lt;= '2010-8-10') or </v>
      </c>
      <c r="W194" t="str">
        <f t="shared" si="35"/>
        <v>'TLCVF',</v>
      </c>
    </row>
    <row r="195" spans="1:23" x14ac:dyDescent="0.25">
      <c r="A195" s="1" t="s">
        <v>165</v>
      </c>
      <c r="B195" s="5" t="s">
        <v>387</v>
      </c>
      <c r="C195" s="3">
        <v>40400</v>
      </c>
      <c r="D195" s="3">
        <f t="shared" si="36"/>
        <v>40219</v>
      </c>
      <c r="E195" s="3">
        <f t="shared" si="37"/>
        <v>40035</v>
      </c>
      <c r="F195" s="3">
        <f t="shared" si="38"/>
        <v>39854</v>
      </c>
      <c r="G195" s="3">
        <f t="shared" si="39"/>
        <v>39670</v>
      </c>
      <c r="H195" s="3">
        <f t="shared" si="40"/>
        <v>39488</v>
      </c>
      <c r="I195" s="3">
        <f t="shared" si="41"/>
        <v>39304</v>
      </c>
      <c r="J195" s="3">
        <f t="shared" si="42"/>
        <v>39123</v>
      </c>
      <c r="K195" s="3">
        <f t="shared" si="43"/>
        <v>38939</v>
      </c>
      <c r="L195" s="3">
        <f t="shared" si="44"/>
        <v>38758</v>
      </c>
      <c r="M195" s="3">
        <f t="shared" si="45"/>
        <v>38574</v>
      </c>
      <c r="N195" s="3">
        <v>38602</v>
      </c>
      <c r="O195" s="7">
        <v>29.58</v>
      </c>
      <c r="P195" s="8">
        <v>1659.2</v>
      </c>
      <c r="R195" t="str">
        <f t="shared" ref="R195:R216" si="46">"(A.Symbol = '"&amp;$A195&amp;"' and A.Date &gt;= '"&amp;YEAR($M195)&amp;"-"&amp;MONTH($M195)&amp;"-"&amp;DAY($M195)&amp;"' and A.Date &lt;= '"&amp;YEAR($C195)&amp;"-"&amp;MONTH($C195)&amp;"-"&amp;DAY($C195)&amp;"') or "</f>
        <v xml:space="preserve">(A.Symbol = 'TOUSQ' and A.Date &gt;= '2005-8-10' and A.Date &lt;= '2010-8-10') or </v>
      </c>
      <c r="W195" t="str">
        <f t="shared" ref="W195:W216" si="47">"'"&amp;$A195&amp;"',"</f>
        <v>'TOUSQ',</v>
      </c>
    </row>
    <row r="196" spans="1:23" x14ac:dyDescent="0.25">
      <c r="A196" s="1" t="s">
        <v>158</v>
      </c>
      <c r="B196" s="5" t="s">
        <v>380</v>
      </c>
      <c r="C196" s="3">
        <v>39294</v>
      </c>
      <c r="D196" s="3">
        <f t="shared" si="36"/>
        <v>39113</v>
      </c>
      <c r="E196" s="3">
        <f t="shared" si="37"/>
        <v>38929</v>
      </c>
      <c r="F196" s="3">
        <f t="shared" si="38"/>
        <v>38748</v>
      </c>
      <c r="G196" s="3">
        <f t="shared" si="39"/>
        <v>38564</v>
      </c>
      <c r="H196" s="3">
        <f t="shared" si="40"/>
        <v>38383</v>
      </c>
      <c r="I196" s="3">
        <f t="shared" si="41"/>
        <v>38199</v>
      </c>
      <c r="J196" s="3">
        <f t="shared" si="42"/>
        <v>38017</v>
      </c>
      <c r="K196" s="3">
        <f t="shared" si="43"/>
        <v>37833</v>
      </c>
      <c r="L196" s="3">
        <f t="shared" si="44"/>
        <v>37652</v>
      </c>
      <c r="M196" s="3">
        <f t="shared" si="45"/>
        <v>37468</v>
      </c>
      <c r="N196" s="3">
        <v>37490</v>
      </c>
      <c r="O196" s="7">
        <v>9</v>
      </c>
      <c r="P196" s="8">
        <v>592.5</v>
      </c>
      <c r="R196" t="str">
        <f t="shared" si="46"/>
        <v xml:space="preserve">(A.Symbol = 'TWRAQ' and A.Date &gt;= '2002-7-31' and A.Date &lt;= '2007-7-31') or </v>
      </c>
      <c r="W196" t="str">
        <f t="shared" si="47"/>
        <v>'TWRAQ',</v>
      </c>
    </row>
    <row r="197" spans="1:23" x14ac:dyDescent="0.25">
      <c r="A197" s="1" t="s">
        <v>134</v>
      </c>
      <c r="B197" s="5" t="s">
        <v>356</v>
      </c>
      <c r="C197" s="3">
        <v>42265</v>
      </c>
      <c r="D197" s="3">
        <f t="shared" si="36"/>
        <v>42081</v>
      </c>
      <c r="E197" s="3">
        <f t="shared" si="37"/>
        <v>41900</v>
      </c>
      <c r="F197" s="3">
        <f t="shared" si="38"/>
        <v>41716</v>
      </c>
      <c r="G197" s="3">
        <f t="shared" si="39"/>
        <v>41535</v>
      </c>
      <c r="H197" s="3">
        <f t="shared" si="40"/>
        <v>41351</v>
      </c>
      <c r="I197" s="3">
        <f t="shared" si="41"/>
        <v>41170</v>
      </c>
      <c r="J197" s="3">
        <f t="shared" si="42"/>
        <v>40986</v>
      </c>
      <c r="K197" s="3">
        <f t="shared" si="43"/>
        <v>40804</v>
      </c>
      <c r="L197" s="3">
        <f t="shared" si="44"/>
        <v>40620</v>
      </c>
      <c r="M197" s="3">
        <f t="shared" si="45"/>
        <v>40439</v>
      </c>
      <c r="N197" s="3">
        <v>41422</v>
      </c>
      <c r="O197" s="7">
        <v>0.76490000000000002</v>
      </c>
      <c r="P197" s="8">
        <v>11.755100000000001</v>
      </c>
      <c r="R197" t="str">
        <f t="shared" si="46"/>
        <v xml:space="preserve">(A.Symbol = 'TGICQ' and A.Date &gt;= '2010-9-18' and A.Date &lt;= '2015-9-18') or </v>
      </c>
      <c r="W197" t="str">
        <f t="shared" si="47"/>
        <v>'TGICQ',</v>
      </c>
    </row>
    <row r="198" spans="1:23" x14ac:dyDescent="0.25">
      <c r="A198" s="1" t="s">
        <v>69</v>
      </c>
      <c r="B198" s="5" t="s">
        <v>291</v>
      </c>
      <c r="C198" s="3">
        <v>42711</v>
      </c>
      <c r="D198" s="3">
        <f t="shared" si="36"/>
        <v>42528</v>
      </c>
      <c r="E198" s="3">
        <f t="shared" si="37"/>
        <v>42345</v>
      </c>
      <c r="F198" s="3">
        <f t="shared" si="38"/>
        <v>42162</v>
      </c>
      <c r="G198" s="3">
        <f t="shared" si="39"/>
        <v>41980</v>
      </c>
      <c r="H198" s="3">
        <f t="shared" si="40"/>
        <v>41797</v>
      </c>
      <c r="I198" s="3">
        <f t="shared" si="41"/>
        <v>41615</v>
      </c>
      <c r="J198" s="3">
        <f t="shared" si="42"/>
        <v>41432</v>
      </c>
      <c r="K198" s="3">
        <f t="shared" si="43"/>
        <v>41250</v>
      </c>
      <c r="L198" s="3">
        <f t="shared" si="44"/>
        <v>41067</v>
      </c>
      <c r="M198" s="3">
        <f t="shared" si="45"/>
        <v>40884</v>
      </c>
      <c r="N198" s="3">
        <v>41813</v>
      </c>
      <c r="O198" s="7">
        <v>12.2</v>
      </c>
      <c r="P198" s="8">
        <v>1050.8518999999999</v>
      </c>
      <c r="R198" t="str">
        <f t="shared" si="46"/>
        <v xml:space="preserve">(A.Symbol = 'TPLM' and A.Date &gt;= '2011-12-7' and A.Date &lt;= '2016-12-7') or </v>
      </c>
      <c r="W198" t="str">
        <f t="shared" si="47"/>
        <v>'TPLM',</v>
      </c>
    </row>
    <row r="199" spans="1:23" x14ac:dyDescent="0.25">
      <c r="A199" s="1" t="s">
        <v>23</v>
      </c>
      <c r="B199" s="5" t="s">
        <v>245</v>
      </c>
      <c r="C199" s="3">
        <v>41264</v>
      </c>
      <c r="D199" s="3">
        <f t="shared" si="36"/>
        <v>41081</v>
      </c>
      <c r="E199" s="3">
        <f t="shared" si="37"/>
        <v>40898</v>
      </c>
      <c r="F199" s="3">
        <f t="shared" si="38"/>
        <v>40715</v>
      </c>
      <c r="G199" s="3">
        <f t="shared" si="39"/>
        <v>40533</v>
      </c>
      <c r="H199" s="3">
        <f t="shared" si="40"/>
        <v>40350</v>
      </c>
      <c r="I199" s="3">
        <f t="shared" si="41"/>
        <v>40168</v>
      </c>
      <c r="J199" s="3">
        <f t="shared" si="42"/>
        <v>39985</v>
      </c>
      <c r="K199" s="3">
        <f t="shared" si="43"/>
        <v>39803</v>
      </c>
      <c r="L199" s="3">
        <f t="shared" si="44"/>
        <v>39620</v>
      </c>
      <c r="M199" s="3">
        <f t="shared" si="45"/>
        <v>39437</v>
      </c>
      <c r="N199" s="3">
        <v>39447</v>
      </c>
      <c r="O199" s="7">
        <v>6.56</v>
      </c>
      <c r="P199" s="8">
        <v>391.3</v>
      </c>
      <c r="R199" t="str">
        <f t="shared" si="46"/>
        <v xml:space="preserve">(A.Symbol = 'TRIDQ' and A.Date &gt;= '2007-12-21' and A.Date &lt;= '2012-12-21') or </v>
      </c>
      <c r="W199" t="str">
        <f t="shared" si="47"/>
        <v>'TRIDQ',</v>
      </c>
    </row>
    <row r="200" spans="1:23" x14ac:dyDescent="0.25">
      <c r="A200" s="1" t="s">
        <v>213</v>
      </c>
      <c r="B200" s="5" t="s">
        <v>435</v>
      </c>
      <c r="C200" s="3">
        <v>40102</v>
      </c>
      <c r="D200" s="3">
        <f t="shared" si="36"/>
        <v>39919</v>
      </c>
      <c r="E200" s="3">
        <f t="shared" si="37"/>
        <v>39737</v>
      </c>
      <c r="F200" s="3">
        <f t="shared" si="38"/>
        <v>39554</v>
      </c>
      <c r="G200" s="3">
        <f t="shared" si="39"/>
        <v>39371</v>
      </c>
      <c r="H200" s="3">
        <f t="shared" si="40"/>
        <v>39188</v>
      </c>
      <c r="I200" s="3">
        <f t="shared" si="41"/>
        <v>39006</v>
      </c>
      <c r="J200" s="3">
        <f t="shared" si="42"/>
        <v>38823</v>
      </c>
      <c r="K200" s="3">
        <f t="shared" si="43"/>
        <v>38641</v>
      </c>
      <c r="L200" s="3">
        <f t="shared" si="44"/>
        <v>38458</v>
      </c>
      <c r="M200" s="3">
        <f t="shared" si="45"/>
        <v>38276</v>
      </c>
      <c r="N200" s="3">
        <v>38287</v>
      </c>
      <c r="O200" s="7">
        <v>39</v>
      </c>
      <c r="P200" s="8">
        <v>29.2</v>
      </c>
      <c r="R200" t="str">
        <f t="shared" si="46"/>
        <v xml:space="preserve">(A.Symbol = 'TRIN1' and A.Date &gt;= '2004-10-16' and A.Date &lt;= '2009-10-16') or </v>
      </c>
      <c r="W200" t="str">
        <f t="shared" si="47"/>
        <v>'TRIN1',</v>
      </c>
    </row>
    <row r="201" spans="1:23" x14ac:dyDescent="0.25">
      <c r="A201" s="1" t="s">
        <v>6</v>
      </c>
      <c r="B201" s="5" t="s">
        <v>228</v>
      </c>
      <c r="C201" s="3">
        <v>39695</v>
      </c>
      <c r="D201" s="3">
        <f t="shared" si="36"/>
        <v>39511</v>
      </c>
      <c r="E201" s="3">
        <f t="shared" si="37"/>
        <v>39329</v>
      </c>
      <c r="F201" s="3">
        <f t="shared" si="38"/>
        <v>39145</v>
      </c>
      <c r="G201" s="3">
        <f t="shared" si="39"/>
        <v>38964</v>
      </c>
      <c r="H201" s="3">
        <f t="shared" si="40"/>
        <v>38780</v>
      </c>
      <c r="I201" s="3">
        <f t="shared" si="41"/>
        <v>38599</v>
      </c>
      <c r="J201" s="3">
        <f t="shared" si="42"/>
        <v>38415</v>
      </c>
      <c r="K201" s="3">
        <f t="shared" si="43"/>
        <v>38234</v>
      </c>
      <c r="L201" s="3">
        <f t="shared" si="44"/>
        <v>38050</v>
      </c>
      <c r="M201" s="3">
        <f t="shared" si="45"/>
        <v>37868</v>
      </c>
      <c r="N201" s="3">
        <v>37950</v>
      </c>
      <c r="O201" s="7">
        <v>8.57</v>
      </c>
      <c r="P201" s="8">
        <v>360</v>
      </c>
      <c r="R201" t="str">
        <f t="shared" si="46"/>
        <v xml:space="preserve">(A.Symbol = 'TMWD' and A.Date &gt;= '2003-9-4' and A.Date &lt;= '2008-9-4') or </v>
      </c>
      <c r="W201" t="str">
        <f t="shared" si="47"/>
        <v>'TMWD',</v>
      </c>
    </row>
    <row r="202" spans="1:23" x14ac:dyDescent="0.25">
      <c r="A202" s="1" t="s">
        <v>145</v>
      </c>
      <c r="B202" s="5" t="s">
        <v>367</v>
      </c>
      <c r="C202" s="3">
        <v>38749</v>
      </c>
      <c r="D202" s="3">
        <f t="shared" si="36"/>
        <v>38565</v>
      </c>
      <c r="E202" s="3">
        <f t="shared" si="37"/>
        <v>38384</v>
      </c>
      <c r="F202" s="3">
        <f t="shared" si="38"/>
        <v>38200</v>
      </c>
      <c r="G202" s="3">
        <f t="shared" si="39"/>
        <v>38018</v>
      </c>
      <c r="H202" s="3">
        <f t="shared" si="40"/>
        <v>37834</v>
      </c>
      <c r="I202" s="3">
        <f t="shared" si="41"/>
        <v>37653</v>
      </c>
      <c r="J202" s="3">
        <f t="shared" si="42"/>
        <v>37469</v>
      </c>
      <c r="K202" s="3">
        <f t="shared" si="43"/>
        <v>37288</v>
      </c>
      <c r="L202" s="3">
        <f t="shared" si="44"/>
        <v>37104</v>
      </c>
      <c r="M202" s="3">
        <f t="shared" si="45"/>
        <v>36923</v>
      </c>
      <c r="N202" s="3">
        <v>36924</v>
      </c>
      <c r="O202" s="7">
        <v>41.6</v>
      </c>
      <c r="P202" s="8">
        <v>2167.4</v>
      </c>
      <c r="R202" t="str">
        <f t="shared" si="46"/>
        <v xml:space="preserve">(A.Symbol = 'UALAQ' and A.Date &gt;= '2001-2-1' and A.Date &lt;= '2006-2-1') or </v>
      </c>
      <c r="W202" t="str">
        <f t="shared" si="47"/>
        <v>'UALAQ',</v>
      </c>
    </row>
    <row r="203" spans="1:23" x14ac:dyDescent="0.25">
      <c r="A203" s="1" t="s">
        <v>153</v>
      </c>
      <c r="B203" s="5" t="s">
        <v>375</v>
      </c>
      <c r="C203" s="3">
        <v>40864</v>
      </c>
      <c r="D203" s="3">
        <f t="shared" si="36"/>
        <v>40680</v>
      </c>
      <c r="E203" s="3">
        <f t="shared" si="37"/>
        <v>40499</v>
      </c>
      <c r="F203" s="3">
        <f t="shared" si="38"/>
        <v>40315</v>
      </c>
      <c r="G203" s="3">
        <f t="shared" si="39"/>
        <v>40134</v>
      </c>
      <c r="H203" s="3">
        <f t="shared" si="40"/>
        <v>39950</v>
      </c>
      <c r="I203" s="3">
        <f t="shared" si="41"/>
        <v>39769</v>
      </c>
      <c r="J203" s="3">
        <f t="shared" si="42"/>
        <v>39585</v>
      </c>
      <c r="K203" s="3">
        <f t="shared" si="43"/>
        <v>39403</v>
      </c>
      <c r="L203" s="3">
        <f t="shared" si="44"/>
        <v>39219</v>
      </c>
      <c r="M203" s="3">
        <f t="shared" si="45"/>
        <v>39038</v>
      </c>
      <c r="N203" s="3">
        <v>39136</v>
      </c>
      <c r="O203" s="7">
        <v>20.14</v>
      </c>
      <c r="P203" s="8">
        <v>1905.1</v>
      </c>
      <c r="R203" t="str">
        <f t="shared" si="46"/>
        <v xml:space="preserve">(A.Symbol = 'UCBH' and A.Date &gt;= '2006-11-17' and A.Date &lt;= '2011-11-17') or </v>
      </c>
      <c r="W203" t="str">
        <f t="shared" si="47"/>
        <v>'UCBH',</v>
      </c>
    </row>
    <row r="204" spans="1:23" x14ac:dyDescent="0.25">
      <c r="A204" s="1" t="s">
        <v>192</v>
      </c>
      <c r="B204" s="5" t="s">
        <v>414</v>
      </c>
      <c r="C204" s="3">
        <v>42858</v>
      </c>
      <c r="D204" s="3">
        <f t="shared" si="36"/>
        <v>42677</v>
      </c>
      <c r="E204" s="3">
        <f t="shared" si="37"/>
        <v>42493</v>
      </c>
      <c r="F204" s="3">
        <f t="shared" si="38"/>
        <v>42311</v>
      </c>
      <c r="G204" s="3">
        <f t="shared" si="39"/>
        <v>42127</v>
      </c>
      <c r="H204" s="3">
        <f t="shared" si="40"/>
        <v>41946</v>
      </c>
      <c r="I204" s="3">
        <f t="shared" si="41"/>
        <v>41762</v>
      </c>
      <c r="J204" s="3">
        <f t="shared" si="42"/>
        <v>41581</v>
      </c>
      <c r="K204" s="3">
        <f t="shared" si="43"/>
        <v>41397</v>
      </c>
      <c r="L204" s="3">
        <f t="shared" si="44"/>
        <v>41216</v>
      </c>
      <c r="M204" s="3">
        <f t="shared" si="45"/>
        <v>41032</v>
      </c>
      <c r="N204" s="3">
        <v>41751</v>
      </c>
      <c r="O204" s="7">
        <v>30.6</v>
      </c>
      <c r="P204" s="8">
        <v>4681.5</v>
      </c>
      <c r="R204" t="str">
        <f t="shared" si="46"/>
        <v xml:space="preserve">(A.Symbol = 'UPLMQ' and A.Date &gt;= '2012-5-3' and A.Date &lt;= '2017-5-3') or </v>
      </c>
      <c r="W204" t="str">
        <f t="shared" si="47"/>
        <v>'UPLMQ',</v>
      </c>
    </row>
    <row r="205" spans="1:23" x14ac:dyDescent="0.25">
      <c r="A205" s="1" t="s">
        <v>151</v>
      </c>
      <c r="B205" s="5" t="s">
        <v>373</v>
      </c>
      <c r="C205" s="3">
        <v>42774</v>
      </c>
      <c r="D205" s="3">
        <f t="shared" si="36"/>
        <v>42590</v>
      </c>
      <c r="E205" s="3">
        <f t="shared" si="37"/>
        <v>42408</v>
      </c>
      <c r="F205" s="3">
        <f t="shared" si="38"/>
        <v>42224</v>
      </c>
      <c r="G205" s="3">
        <f t="shared" si="39"/>
        <v>42043</v>
      </c>
      <c r="H205" s="3">
        <f t="shared" si="40"/>
        <v>41859</v>
      </c>
      <c r="I205" s="3">
        <f t="shared" si="41"/>
        <v>41678</v>
      </c>
      <c r="J205" s="3">
        <f t="shared" si="42"/>
        <v>41494</v>
      </c>
      <c r="K205" s="3">
        <f t="shared" si="43"/>
        <v>41313</v>
      </c>
      <c r="L205" s="3">
        <f t="shared" si="44"/>
        <v>41129</v>
      </c>
      <c r="M205" s="3">
        <f t="shared" si="45"/>
        <v>40947</v>
      </c>
      <c r="N205" s="3">
        <v>41717</v>
      </c>
      <c r="O205" s="7">
        <v>57.4</v>
      </c>
      <c r="P205" s="8">
        <v>302</v>
      </c>
      <c r="R205" t="str">
        <f t="shared" si="46"/>
        <v xml:space="preserve">(A.Symbol = 'UNIS' and A.Date &gt;= '2012-2-8' and A.Date &lt;= '2017-2-8') or </v>
      </c>
      <c r="W205" t="str">
        <f t="shared" si="47"/>
        <v>'UNIS',</v>
      </c>
    </row>
    <row r="206" spans="1:23" x14ac:dyDescent="0.25">
      <c r="A206" s="1" t="s">
        <v>100</v>
      </c>
      <c r="B206" s="5" t="s">
        <v>322</v>
      </c>
      <c r="C206" s="3">
        <v>41703</v>
      </c>
      <c r="D206" s="3">
        <f t="shared" si="36"/>
        <v>41522</v>
      </c>
      <c r="E206" s="3">
        <f t="shared" si="37"/>
        <v>41338</v>
      </c>
      <c r="F206" s="3">
        <f t="shared" si="38"/>
        <v>41157</v>
      </c>
      <c r="G206" s="3">
        <f t="shared" si="39"/>
        <v>40973</v>
      </c>
      <c r="H206" s="3">
        <f t="shared" si="40"/>
        <v>40791</v>
      </c>
      <c r="I206" s="3">
        <f t="shared" si="41"/>
        <v>40607</v>
      </c>
      <c r="J206" s="3">
        <f t="shared" si="42"/>
        <v>40426</v>
      </c>
      <c r="K206" s="3">
        <f t="shared" si="43"/>
        <v>40242</v>
      </c>
      <c r="L206" s="3">
        <f t="shared" si="44"/>
        <v>40061</v>
      </c>
      <c r="M206" s="3">
        <f t="shared" si="45"/>
        <v>39877</v>
      </c>
      <c r="N206" s="3">
        <v>39899</v>
      </c>
      <c r="O206" s="7">
        <v>2.2999999999999998</v>
      </c>
      <c r="P206" s="8">
        <v>282.3</v>
      </c>
      <c r="R206" t="str">
        <f t="shared" si="46"/>
        <v xml:space="preserve">(A.Symbol = 'VLNCQ' and A.Date &gt;= '2009-3-5' and A.Date &lt;= '2014-3-5') or </v>
      </c>
      <c r="W206" t="str">
        <f t="shared" si="47"/>
        <v>'VLNCQ',</v>
      </c>
    </row>
    <row r="207" spans="1:23" x14ac:dyDescent="0.25">
      <c r="A207" s="1" t="s">
        <v>37</v>
      </c>
      <c r="B207" s="5" t="s">
        <v>259</v>
      </c>
      <c r="C207" s="3">
        <v>40408</v>
      </c>
      <c r="D207" s="3">
        <f t="shared" si="36"/>
        <v>40227</v>
      </c>
      <c r="E207" s="3">
        <f t="shared" si="37"/>
        <v>40043</v>
      </c>
      <c r="F207" s="3">
        <f t="shared" si="38"/>
        <v>39862</v>
      </c>
      <c r="G207" s="3">
        <f t="shared" si="39"/>
        <v>39678</v>
      </c>
      <c r="H207" s="3">
        <f t="shared" si="40"/>
        <v>39496</v>
      </c>
      <c r="I207" s="3">
        <f t="shared" si="41"/>
        <v>39312</v>
      </c>
      <c r="J207" s="3">
        <f t="shared" si="42"/>
        <v>39131</v>
      </c>
      <c r="K207" s="3">
        <f t="shared" si="43"/>
        <v>38947</v>
      </c>
      <c r="L207" s="3">
        <f t="shared" si="44"/>
        <v>38766</v>
      </c>
      <c r="M207" s="3">
        <f t="shared" si="45"/>
        <v>38582</v>
      </c>
      <c r="N207" s="3">
        <v>38882</v>
      </c>
      <c r="O207" s="7">
        <v>30</v>
      </c>
      <c r="P207" s="8" t="s">
        <v>446</v>
      </c>
      <c r="R207" t="str">
        <f t="shared" si="46"/>
        <v xml:space="preserve">(A.Symbol = 'VSE' and A.Date &gt;= '2005-8-18' and A.Date &lt;= '2010-8-18') or </v>
      </c>
      <c r="W207" t="str">
        <f t="shared" si="47"/>
        <v>'VSE',</v>
      </c>
    </row>
    <row r="208" spans="1:23" x14ac:dyDescent="0.25">
      <c r="A208" s="1" t="s">
        <v>83</v>
      </c>
      <c r="B208" s="5" t="s">
        <v>305</v>
      </c>
      <c r="C208" s="3">
        <v>40452</v>
      </c>
      <c r="D208" s="3">
        <f t="shared" si="36"/>
        <v>40269</v>
      </c>
      <c r="E208" s="3">
        <f t="shared" si="37"/>
        <v>40087</v>
      </c>
      <c r="F208" s="3">
        <f t="shared" si="38"/>
        <v>39904</v>
      </c>
      <c r="G208" s="3">
        <f t="shared" si="39"/>
        <v>39722</v>
      </c>
      <c r="H208" s="3">
        <f t="shared" si="40"/>
        <v>39539</v>
      </c>
      <c r="I208" s="3">
        <f t="shared" si="41"/>
        <v>39356</v>
      </c>
      <c r="J208" s="3">
        <f t="shared" si="42"/>
        <v>39173</v>
      </c>
      <c r="K208" s="3">
        <f t="shared" si="43"/>
        <v>38991</v>
      </c>
      <c r="L208" s="3">
        <f t="shared" si="44"/>
        <v>38808</v>
      </c>
      <c r="M208" s="3">
        <f t="shared" si="45"/>
        <v>38626</v>
      </c>
      <c r="N208" s="3">
        <v>39197</v>
      </c>
      <c r="O208" s="7">
        <v>10.08</v>
      </c>
      <c r="P208" s="8">
        <v>1300.5</v>
      </c>
      <c r="R208" t="str">
        <f t="shared" si="46"/>
        <v xml:space="preserve">(A.Symbol = 'VSTNQ' and A.Date &gt;= '2005-10-1' and A.Date &lt;= '2010-10-1') or </v>
      </c>
      <c r="W208" t="str">
        <f t="shared" si="47"/>
        <v>'VSTNQ',</v>
      </c>
    </row>
    <row r="209" spans="1:23" x14ac:dyDescent="0.25">
      <c r="A209" s="1" t="s">
        <v>142</v>
      </c>
      <c r="B209" s="5" t="s">
        <v>364</v>
      </c>
      <c r="C209" s="3">
        <v>43140</v>
      </c>
      <c r="D209" s="3">
        <f t="shared" si="36"/>
        <v>42956</v>
      </c>
      <c r="E209" s="3">
        <f t="shared" si="37"/>
        <v>42775</v>
      </c>
      <c r="F209" s="3">
        <f t="shared" si="38"/>
        <v>42591</v>
      </c>
      <c r="G209" s="3">
        <f t="shared" si="39"/>
        <v>42409</v>
      </c>
      <c r="H209" s="3">
        <f t="shared" si="40"/>
        <v>42225</v>
      </c>
      <c r="I209" s="3">
        <f t="shared" si="41"/>
        <v>42044</v>
      </c>
      <c r="J209" s="3">
        <f t="shared" si="42"/>
        <v>41860</v>
      </c>
      <c r="K209" s="3">
        <f t="shared" si="43"/>
        <v>41679</v>
      </c>
      <c r="L209" s="3">
        <f t="shared" si="44"/>
        <v>41495</v>
      </c>
      <c r="M209" s="3">
        <f t="shared" si="45"/>
        <v>41314</v>
      </c>
      <c r="N209" s="3">
        <v>41324</v>
      </c>
      <c r="O209" s="7">
        <v>49.61</v>
      </c>
      <c r="P209" s="8">
        <v>1820.0817999999999</v>
      </c>
      <c r="R209" t="str">
        <f t="shared" si="46"/>
        <v xml:space="preserve">(A.Symbol = 'WAC' and A.Date &gt;= '2013-2-9' and A.Date &lt;= '2018-2-9') or </v>
      </c>
      <c r="W209" t="str">
        <f t="shared" si="47"/>
        <v>'WAC',</v>
      </c>
    </row>
    <row r="210" spans="1:23" x14ac:dyDescent="0.25">
      <c r="A210" s="1" t="s">
        <v>172</v>
      </c>
      <c r="B210" s="5" t="s">
        <v>394</v>
      </c>
      <c r="C210" s="3">
        <v>42648</v>
      </c>
      <c r="D210" s="3">
        <f t="shared" si="36"/>
        <v>42465</v>
      </c>
      <c r="E210" s="3">
        <f t="shared" si="37"/>
        <v>42282</v>
      </c>
      <c r="F210" s="3">
        <f t="shared" si="38"/>
        <v>42099</v>
      </c>
      <c r="G210" s="3">
        <f t="shared" si="39"/>
        <v>41917</v>
      </c>
      <c r="H210" s="3">
        <f t="shared" si="40"/>
        <v>41734</v>
      </c>
      <c r="I210" s="3">
        <f t="shared" si="41"/>
        <v>41552</v>
      </c>
      <c r="J210" s="3">
        <f t="shared" si="42"/>
        <v>41369</v>
      </c>
      <c r="K210" s="3">
        <f t="shared" si="43"/>
        <v>41187</v>
      </c>
      <c r="L210" s="3">
        <f t="shared" si="44"/>
        <v>41004</v>
      </c>
      <c r="M210" s="3">
        <f t="shared" si="45"/>
        <v>40821</v>
      </c>
      <c r="N210" s="3">
        <v>41838</v>
      </c>
      <c r="O210" s="7">
        <v>6.66</v>
      </c>
      <c r="P210" s="8">
        <v>490.4</v>
      </c>
      <c r="R210" t="str">
        <f t="shared" si="46"/>
        <v xml:space="preserve">(A.Symbol = 'WRES' and A.Date &gt;= '2011-10-5' and A.Date &lt;= '2016-10-5') or </v>
      </c>
      <c r="W210" t="str">
        <f t="shared" si="47"/>
        <v>'WRES',</v>
      </c>
    </row>
    <row r="211" spans="1:23" x14ac:dyDescent="0.25">
      <c r="A211" s="1" t="s">
        <v>118</v>
      </c>
      <c r="B211" s="5" t="s">
        <v>340</v>
      </c>
      <c r="C211" s="3">
        <v>40988</v>
      </c>
      <c r="D211" s="3">
        <f t="shared" si="36"/>
        <v>40806</v>
      </c>
      <c r="E211" s="3">
        <f t="shared" si="37"/>
        <v>40622</v>
      </c>
      <c r="F211" s="3">
        <f t="shared" si="38"/>
        <v>40441</v>
      </c>
      <c r="G211" s="3">
        <f t="shared" si="39"/>
        <v>40257</v>
      </c>
      <c r="H211" s="3">
        <f t="shared" si="40"/>
        <v>40076</v>
      </c>
      <c r="I211" s="3">
        <f t="shared" si="41"/>
        <v>39892</v>
      </c>
      <c r="J211" s="3">
        <f t="shared" si="42"/>
        <v>39711</v>
      </c>
      <c r="K211" s="3">
        <f t="shared" si="43"/>
        <v>39527</v>
      </c>
      <c r="L211" s="3">
        <f t="shared" si="44"/>
        <v>39345</v>
      </c>
      <c r="M211" s="3">
        <f t="shared" si="45"/>
        <v>39161</v>
      </c>
      <c r="N211" s="3">
        <v>39237</v>
      </c>
      <c r="O211" s="7">
        <v>44.41</v>
      </c>
      <c r="P211" s="8">
        <v>39454.199999999997</v>
      </c>
      <c r="R211" t="str">
        <f t="shared" si="46"/>
        <v xml:space="preserve">(A.Symbol = 'WAMUQ' and A.Date &gt;= '2007-3-20' and A.Date &lt;= '2012-3-20') or </v>
      </c>
      <c r="W211" t="str">
        <f t="shared" si="47"/>
        <v>'WAMUQ',</v>
      </c>
    </row>
    <row r="212" spans="1:23" x14ac:dyDescent="0.25">
      <c r="A212" s="1" t="s">
        <v>195</v>
      </c>
      <c r="B212" s="5" t="s">
        <v>417</v>
      </c>
      <c r="C212" s="3">
        <v>39261</v>
      </c>
      <c r="D212" s="3">
        <f t="shared" si="36"/>
        <v>39079</v>
      </c>
      <c r="E212" s="3">
        <f t="shared" si="37"/>
        <v>38896</v>
      </c>
      <c r="F212" s="3">
        <f t="shared" si="38"/>
        <v>38714</v>
      </c>
      <c r="G212" s="3">
        <f t="shared" si="39"/>
        <v>38531</v>
      </c>
      <c r="H212" s="3">
        <f t="shared" si="40"/>
        <v>38349</v>
      </c>
      <c r="I212" s="3">
        <f t="shared" si="41"/>
        <v>38166</v>
      </c>
      <c r="J212" s="3">
        <f t="shared" si="42"/>
        <v>37983</v>
      </c>
      <c r="K212" s="3">
        <f t="shared" si="43"/>
        <v>37800</v>
      </c>
      <c r="L212" s="3">
        <f t="shared" si="44"/>
        <v>37618</v>
      </c>
      <c r="M212" s="3">
        <f t="shared" si="45"/>
        <v>37435</v>
      </c>
      <c r="N212" s="3">
        <v>37448</v>
      </c>
      <c r="O212" s="7">
        <v>24.6</v>
      </c>
      <c r="P212" s="8">
        <v>15</v>
      </c>
      <c r="R212" t="str">
        <f t="shared" si="46"/>
        <v xml:space="preserve">(A.Symbol = 'WVWCQ' and A.Date &gt;= '2002-6-28' and A.Date &lt;= '2007-6-28') or </v>
      </c>
      <c r="W212" t="str">
        <f t="shared" si="47"/>
        <v>'WVWCQ',</v>
      </c>
    </row>
    <row r="213" spans="1:23" x14ac:dyDescent="0.25">
      <c r="A213" s="1" t="s">
        <v>77</v>
      </c>
      <c r="B213" s="5" t="s">
        <v>299</v>
      </c>
      <c r="C213" s="3">
        <v>40059</v>
      </c>
      <c r="D213" s="3">
        <f t="shared" si="36"/>
        <v>39875</v>
      </c>
      <c r="E213" s="3">
        <f t="shared" si="37"/>
        <v>39694</v>
      </c>
      <c r="F213" s="3">
        <f t="shared" si="38"/>
        <v>39510</v>
      </c>
      <c r="G213" s="3">
        <f t="shared" si="39"/>
        <v>39328</v>
      </c>
      <c r="H213" s="3">
        <f t="shared" si="40"/>
        <v>39144</v>
      </c>
      <c r="I213" s="3">
        <f t="shared" si="41"/>
        <v>38963</v>
      </c>
      <c r="J213" s="3">
        <f t="shared" si="42"/>
        <v>38779</v>
      </c>
      <c r="K213" s="3">
        <f t="shared" si="43"/>
        <v>38598</v>
      </c>
      <c r="L213" s="3">
        <f t="shared" si="44"/>
        <v>38414</v>
      </c>
      <c r="M213" s="3">
        <f t="shared" si="45"/>
        <v>38233</v>
      </c>
      <c r="N213" s="3">
        <v>38408</v>
      </c>
      <c r="O213" s="7">
        <v>35.630000000000003</v>
      </c>
      <c r="P213" s="8">
        <v>1589.2</v>
      </c>
      <c r="R213" t="str">
        <f t="shared" si="46"/>
        <v xml:space="preserve">(A.Symbol = 'WCIMQ' and A.Date &gt;= '2004-9-3' and A.Date &lt;= '2009-9-3') or </v>
      </c>
      <c r="W213" t="str">
        <f t="shared" si="47"/>
        <v>'WCIMQ',</v>
      </c>
    </row>
    <row r="214" spans="1:23" x14ac:dyDescent="0.25">
      <c r="A214" s="1" t="s">
        <v>5</v>
      </c>
      <c r="B214" s="5" t="s">
        <v>227</v>
      </c>
      <c r="C214" s="3">
        <v>40977</v>
      </c>
      <c r="D214" s="3">
        <f t="shared" si="36"/>
        <v>40795</v>
      </c>
      <c r="E214" s="3">
        <f t="shared" si="37"/>
        <v>40611</v>
      </c>
      <c r="F214" s="3">
        <f t="shared" si="38"/>
        <v>40430</v>
      </c>
      <c r="G214" s="3">
        <f t="shared" si="39"/>
        <v>40246</v>
      </c>
      <c r="H214" s="3">
        <f t="shared" si="40"/>
        <v>40065</v>
      </c>
      <c r="I214" s="3">
        <f t="shared" si="41"/>
        <v>39881</v>
      </c>
      <c r="J214" s="3">
        <f t="shared" si="42"/>
        <v>39700</v>
      </c>
      <c r="K214" s="3">
        <f t="shared" si="43"/>
        <v>39516</v>
      </c>
      <c r="L214" s="3">
        <f t="shared" si="44"/>
        <v>39334</v>
      </c>
      <c r="M214" s="3">
        <f t="shared" si="45"/>
        <v>39150</v>
      </c>
      <c r="N214" s="3">
        <v>39237</v>
      </c>
      <c r="O214" s="7">
        <v>32.14</v>
      </c>
      <c r="P214" s="8">
        <v>1732.4</v>
      </c>
      <c r="R214" t="str">
        <f t="shared" si="46"/>
        <v xml:space="preserve">(A.Symbol = 'WINN' and A.Date &gt;= '2007-3-9' and A.Date &lt;= '2012-3-9') or </v>
      </c>
      <c r="W214" t="str">
        <f t="shared" si="47"/>
        <v>'WINN',</v>
      </c>
    </row>
    <row r="215" spans="1:23" x14ac:dyDescent="0.25">
      <c r="A215" s="1" t="s">
        <v>22</v>
      </c>
      <c r="B215" s="5" t="s">
        <v>244</v>
      </c>
      <c r="C215" s="3">
        <v>38097</v>
      </c>
      <c r="D215" s="3">
        <f t="shared" si="36"/>
        <v>37914</v>
      </c>
      <c r="E215" s="3">
        <f t="shared" si="37"/>
        <v>37731</v>
      </c>
      <c r="F215" s="3">
        <f t="shared" si="38"/>
        <v>37549</v>
      </c>
      <c r="G215" s="3">
        <f t="shared" si="39"/>
        <v>37366</v>
      </c>
      <c r="H215" s="3">
        <f t="shared" si="40"/>
        <v>37184</v>
      </c>
      <c r="I215" s="3">
        <f t="shared" si="41"/>
        <v>37001</v>
      </c>
      <c r="J215" s="3">
        <f t="shared" si="42"/>
        <v>36819</v>
      </c>
      <c r="K215" s="3">
        <f t="shared" si="43"/>
        <v>36636</v>
      </c>
      <c r="L215" s="3">
        <f t="shared" si="44"/>
        <v>36453</v>
      </c>
      <c r="M215" s="3">
        <f t="shared" si="45"/>
        <v>36270</v>
      </c>
      <c r="N215" s="3">
        <v>37054</v>
      </c>
      <c r="O215" s="7">
        <v>19.09</v>
      </c>
      <c r="P215" s="8">
        <v>55133</v>
      </c>
      <c r="R215" t="str">
        <f t="shared" si="46"/>
        <v xml:space="preserve">(A.Symbol = 'MCWEQ' and A.Date &gt;= '1999-4-20' and A.Date &lt;= '2004-4-20') or </v>
      </c>
      <c r="W215" t="str">
        <f t="shared" si="47"/>
        <v>'MCWEQ',</v>
      </c>
    </row>
    <row r="216" spans="1:23" x14ac:dyDescent="0.25">
      <c r="A216" s="1" t="s">
        <v>135</v>
      </c>
      <c r="B216" s="5" t="s">
        <v>357</v>
      </c>
      <c r="C216" s="3">
        <v>39888</v>
      </c>
      <c r="D216" s="3">
        <f t="shared" si="36"/>
        <v>39707</v>
      </c>
      <c r="E216" s="3">
        <f t="shared" si="37"/>
        <v>39523</v>
      </c>
      <c r="F216" s="3">
        <f t="shared" si="38"/>
        <v>39341</v>
      </c>
      <c r="G216" s="3">
        <f t="shared" si="39"/>
        <v>39157</v>
      </c>
      <c r="H216" s="3">
        <f t="shared" si="40"/>
        <v>38976</v>
      </c>
      <c r="I216" s="3">
        <f t="shared" si="41"/>
        <v>38792</v>
      </c>
      <c r="J216" s="3">
        <f t="shared" si="42"/>
        <v>38611</v>
      </c>
      <c r="K216" s="3">
        <f t="shared" si="43"/>
        <v>38427</v>
      </c>
      <c r="L216" s="3">
        <f t="shared" si="44"/>
        <v>38246</v>
      </c>
      <c r="M216" s="3">
        <f t="shared" si="45"/>
        <v>38062</v>
      </c>
      <c r="N216" s="3">
        <v>38065</v>
      </c>
      <c r="O216" s="7">
        <v>18.5</v>
      </c>
      <c r="P216" s="8">
        <v>367.2</v>
      </c>
      <c r="R216" t="str">
        <f t="shared" si="46"/>
        <v xml:space="preserve">(A.Symbol = 'YBTVQ' and A.Date &gt;= '2004-3-16' and A.Date &lt;= '2009-3-16') or </v>
      </c>
      <c r="W216" t="str">
        <f t="shared" si="47"/>
        <v>'YBTVQ',</v>
      </c>
    </row>
  </sheetData>
  <sortState xmlns:xlrd2="http://schemas.microsoft.com/office/spreadsheetml/2017/richdata2" ref="A2:P216">
    <sortCondition ref="B2:B21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32CEE-B581-46B7-BCD0-17255FEEF47C}">
  <sheetPr codeName="Sheet4"/>
  <dimension ref="A1:Z231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Z2" sqref="Z2"/>
    </sheetView>
  </sheetViews>
  <sheetFormatPr defaultColWidth="13.28515625" defaultRowHeight="15" x14ac:dyDescent="0.25"/>
  <cols>
    <col min="2" max="2" width="30.7109375" customWidth="1"/>
    <col min="3" max="3" width="13.28515625" style="1"/>
    <col min="4" max="13" width="0" hidden="1" customWidth="1"/>
  </cols>
  <sheetData>
    <row r="1" spans="1:26" ht="30" x14ac:dyDescent="0.25">
      <c r="A1" s="2" t="s">
        <v>0</v>
      </c>
      <c r="B1" s="4" t="s">
        <v>217</v>
      </c>
      <c r="C1" s="2" t="s">
        <v>480</v>
      </c>
      <c r="D1" s="2" t="s">
        <v>481</v>
      </c>
      <c r="E1" s="2" t="s">
        <v>482</v>
      </c>
      <c r="F1" s="2" t="s">
        <v>483</v>
      </c>
      <c r="G1" s="2" t="s">
        <v>484</v>
      </c>
      <c r="H1" s="2" t="s">
        <v>485</v>
      </c>
      <c r="I1" s="2" t="s">
        <v>486</v>
      </c>
      <c r="J1" s="2" t="s">
        <v>487</v>
      </c>
      <c r="K1" s="2" t="s">
        <v>488</v>
      </c>
      <c r="L1" s="2" t="s">
        <v>490</v>
      </c>
      <c r="M1" s="2" t="s">
        <v>489</v>
      </c>
      <c r="N1" s="12" t="s">
        <v>451</v>
      </c>
      <c r="O1" s="12" t="s">
        <v>452</v>
      </c>
      <c r="P1" s="12" t="s">
        <v>453</v>
      </c>
      <c r="Q1" s="12" t="s">
        <v>454</v>
      </c>
      <c r="R1" s="12" t="s">
        <v>455</v>
      </c>
      <c r="S1" s="12" t="s">
        <v>456</v>
      </c>
      <c r="T1" s="12" t="s">
        <v>457</v>
      </c>
      <c r="U1" s="12" t="s">
        <v>458</v>
      </c>
      <c r="V1" s="12" t="s">
        <v>459</v>
      </c>
      <c r="W1" s="12" t="s">
        <v>460</v>
      </c>
      <c r="X1" s="12" t="s">
        <v>463</v>
      </c>
      <c r="Y1" s="12" t="s">
        <v>463</v>
      </c>
      <c r="Z1" s="12" t="s">
        <v>503</v>
      </c>
    </row>
    <row r="2" spans="1:26" x14ac:dyDescent="0.25">
      <c r="A2" s="1" t="s">
        <v>186</v>
      </c>
      <c r="B2" s="5" t="s">
        <v>408</v>
      </c>
      <c r="C2" s="3">
        <v>43098</v>
      </c>
      <c r="D2" s="6">
        <f t="shared" ref="D2:D65" si="0">DATE(YEAR($C2),MONTH($C2)-6,DAY($C2))</f>
        <v>42915</v>
      </c>
      <c r="E2" s="6">
        <f t="shared" ref="E2:E65" si="1">DATE(YEAR($C2)-1,MONTH($C2),DAY($C2))</f>
        <v>42733</v>
      </c>
      <c r="F2" s="6">
        <f t="shared" ref="F2:F65" si="2">DATE(YEAR($C2)-1,MONTH($C2)-6,DAY($C2))</f>
        <v>42550</v>
      </c>
      <c r="G2" s="6">
        <f t="shared" ref="G2:G65" si="3">DATE(YEAR($C2)-2,MONTH($C2),DAY($C2))</f>
        <v>42367</v>
      </c>
      <c r="H2" s="6">
        <f t="shared" ref="H2:H65" si="4">DATE(YEAR($C2)-2,MONTH($C2)-6,DAY($C2))</f>
        <v>42184</v>
      </c>
      <c r="I2" s="6">
        <f t="shared" ref="I2:I65" si="5">DATE(YEAR($C2)-3,MONTH($C2),DAY($C2))</f>
        <v>42002</v>
      </c>
      <c r="J2" s="6">
        <f t="shared" ref="J2:J65" si="6">DATE(YEAR($C2)-3,MONTH($C2)-6,DAY($C2))</f>
        <v>41819</v>
      </c>
      <c r="K2" s="6">
        <f t="shared" ref="K2:K65" si="7">DATE(YEAR($C2)-4,MONTH($C2),DAY($C2))</f>
        <v>41637</v>
      </c>
      <c r="L2" s="6">
        <f t="shared" ref="L2:L65" si="8">DATE(YEAR($C2)-4,MONTH($C2)-6,DAY($C2))</f>
        <v>41454</v>
      </c>
      <c r="M2" s="6">
        <f t="shared" ref="M2:M65" si="9">DATE(YEAR($C2)-5,MONTH($C2),DAY($C2))</f>
        <v>41272</v>
      </c>
      <c r="N2" s="9">
        <v>-178.63388133549699</v>
      </c>
      <c r="O2" s="9">
        <v>-178.63338031856301</v>
      </c>
      <c r="P2" s="9">
        <v>-178.63299371190001</v>
      </c>
      <c r="Q2" s="9">
        <v>-118.940930498217</v>
      </c>
      <c r="R2" s="9">
        <v>-124.839268653576</v>
      </c>
      <c r="S2" s="9">
        <v>-119.504954818443</v>
      </c>
      <c r="T2" s="9">
        <v>-122.159775398612</v>
      </c>
      <c r="U2" s="9">
        <v>-118.08900272522</v>
      </c>
      <c r="V2" s="9">
        <v>-122.13974356242301</v>
      </c>
      <c r="W2" s="9">
        <v>-112.79466392030299</v>
      </c>
      <c r="Z2" t="s">
        <v>408</v>
      </c>
    </row>
    <row r="3" spans="1:26" x14ac:dyDescent="0.25">
      <c r="A3" s="1" t="s">
        <v>21</v>
      </c>
      <c r="B3" s="5" t="s">
        <v>243</v>
      </c>
      <c r="C3" s="3">
        <v>42794</v>
      </c>
      <c r="D3" s="6">
        <f t="shared" si="0"/>
        <v>42610</v>
      </c>
      <c r="E3" s="6">
        <f t="shared" si="1"/>
        <v>42428</v>
      </c>
      <c r="F3" s="6">
        <f t="shared" si="2"/>
        <v>42244</v>
      </c>
      <c r="G3" s="6">
        <f t="shared" si="3"/>
        <v>42063</v>
      </c>
      <c r="H3" s="6">
        <f t="shared" si="4"/>
        <v>41879</v>
      </c>
      <c r="I3" s="6">
        <f t="shared" si="5"/>
        <v>41698</v>
      </c>
      <c r="J3" s="6">
        <f t="shared" si="6"/>
        <v>41514</v>
      </c>
      <c r="K3" s="6">
        <f t="shared" si="7"/>
        <v>41333</v>
      </c>
      <c r="L3" s="6">
        <f t="shared" si="8"/>
        <v>41149</v>
      </c>
      <c r="M3" s="6">
        <f t="shared" si="9"/>
        <v>40967</v>
      </c>
      <c r="N3" s="9">
        <v>-183.31947207904901</v>
      </c>
      <c r="O3" s="9">
        <v>-106.416742106485</v>
      </c>
      <c r="P3" s="9">
        <v>-94.804528283417696</v>
      </c>
      <c r="Q3" s="9">
        <v>-94.941370129585806</v>
      </c>
      <c r="R3" s="9">
        <v>-131.95853720019201</v>
      </c>
      <c r="S3" s="9">
        <v>-132.12798866788401</v>
      </c>
      <c r="T3" s="9">
        <v>-144.948812513706</v>
      </c>
      <c r="U3" s="9">
        <v>-147.96664571145701</v>
      </c>
      <c r="V3" s="9">
        <v>-133.39843630587001</v>
      </c>
      <c r="W3" s="9">
        <v>-147.413439937628</v>
      </c>
      <c r="Z3" t="s">
        <v>243</v>
      </c>
    </row>
    <row r="4" spans="1:26" x14ac:dyDescent="0.25">
      <c r="A4" s="1" t="s">
        <v>147</v>
      </c>
      <c r="B4" s="5" t="s">
        <v>369</v>
      </c>
      <c r="C4" s="3">
        <v>45853</v>
      </c>
      <c r="D4" s="6">
        <f t="shared" si="0"/>
        <v>45672</v>
      </c>
      <c r="E4" s="6">
        <f t="shared" si="1"/>
        <v>45488</v>
      </c>
      <c r="F4" s="6">
        <f t="shared" si="2"/>
        <v>45306</v>
      </c>
      <c r="G4" s="6">
        <f t="shared" si="3"/>
        <v>45122</v>
      </c>
      <c r="H4" s="6">
        <f t="shared" si="4"/>
        <v>44941</v>
      </c>
      <c r="I4" s="6">
        <f t="shared" si="5"/>
        <v>44757</v>
      </c>
      <c r="J4" s="6">
        <f t="shared" si="6"/>
        <v>44576</v>
      </c>
      <c r="K4" s="6">
        <f t="shared" si="7"/>
        <v>44392</v>
      </c>
      <c r="L4" s="6">
        <f t="shared" si="8"/>
        <v>44211</v>
      </c>
      <c r="M4" s="6">
        <f t="shared" si="9"/>
        <v>44027</v>
      </c>
      <c r="N4" s="9">
        <v>-43.208993876818099</v>
      </c>
      <c r="O4" s="9">
        <v>-46.695136852497399</v>
      </c>
      <c r="P4" s="9">
        <v>1.7163357901963101</v>
      </c>
      <c r="Q4" s="9">
        <v>-0.110688370966867</v>
      </c>
      <c r="R4" s="9">
        <v>-20.030886086687602</v>
      </c>
      <c r="S4" s="9">
        <v>-38.565795644590096</v>
      </c>
      <c r="T4" s="9">
        <v>-41.686626379316401</v>
      </c>
      <c r="U4" s="9">
        <v>-53.589923784143402</v>
      </c>
      <c r="V4" s="9">
        <v>-92.853983012140802</v>
      </c>
      <c r="W4" s="9">
        <v>-96.133969519479194</v>
      </c>
      <c r="Z4" t="s">
        <v>369</v>
      </c>
    </row>
    <row r="5" spans="1:26" x14ac:dyDescent="0.25">
      <c r="A5" s="1" t="s">
        <v>5</v>
      </c>
      <c r="B5" s="5" t="s">
        <v>227</v>
      </c>
      <c r="C5" s="3">
        <v>40977</v>
      </c>
      <c r="D5" s="6">
        <f t="shared" si="0"/>
        <v>40795</v>
      </c>
      <c r="E5" s="6">
        <f t="shared" si="1"/>
        <v>40611</v>
      </c>
      <c r="F5" s="6">
        <f t="shared" si="2"/>
        <v>40430</v>
      </c>
      <c r="G5" s="6">
        <f t="shared" si="3"/>
        <v>40246</v>
      </c>
      <c r="H5" s="6">
        <f t="shared" si="4"/>
        <v>40065</v>
      </c>
      <c r="I5" s="6">
        <f t="shared" si="5"/>
        <v>39881</v>
      </c>
      <c r="J5" s="6">
        <f t="shared" si="6"/>
        <v>39700</v>
      </c>
      <c r="K5" s="6">
        <f t="shared" si="7"/>
        <v>39516</v>
      </c>
      <c r="L5" s="6">
        <f t="shared" si="8"/>
        <v>39334</v>
      </c>
      <c r="M5" s="6">
        <f t="shared" si="9"/>
        <v>39150</v>
      </c>
      <c r="N5" s="9">
        <v>-107.711760908485</v>
      </c>
      <c r="O5" s="9">
        <v>-117.260807038625</v>
      </c>
      <c r="P5" s="9">
        <v>-123.616998130136</v>
      </c>
      <c r="Q5" s="9">
        <v>-131.97443140185101</v>
      </c>
      <c r="R5" s="9">
        <v>-136.12520796071499</v>
      </c>
      <c r="S5" s="9">
        <v>-155.916166806989</v>
      </c>
      <c r="T5" s="9">
        <v>-166.96131277324599</v>
      </c>
      <c r="U5" s="9">
        <v>-168.816723218513</v>
      </c>
      <c r="V5" s="9">
        <v>-213.333333333333</v>
      </c>
      <c r="W5" s="9">
        <v>-213.333333333333</v>
      </c>
      <c r="Z5" t="s">
        <v>504</v>
      </c>
    </row>
    <row r="6" spans="1:26" x14ac:dyDescent="0.25">
      <c r="A6" s="1" t="s">
        <v>31</v>
      </c>
      <c r="B6" s="5" t="s">
        <v>253</v>
      </c>
      <c r="C6" s="3">
        <v>45853</v>
      </c>
      <c r="D6" s="6">
        <f t="shared" si="0"/>
        <v>45672</v>
      </c>
      <c r="E6" s="6">
        <f t="shared" si="1"/>
        <v>45488</v>
      </c>
      <c r="F6" s="6">
        <f t="shared" si="2"/>
        <v>45306</v>
      </c>
      <c r="G6" s="6">
        <f t="shared" si="3"/>
        <v>45122</v>
      </c>
      <c r="H6" s="6">
        <f t="shared" si="4"/>
        <v>44941</v>
      </c>
      <c r="I6" s="6">
        <f t="shared" si="5"/>
        <v>44757</v>
      </c>
      <c r="J6" s="6">
        <f t="shared" si="6"/>
        <v>44576</v>
      </c>
      <c r="K6" s="6">
        <f t="shared" si="7"/>
        <v>44392</v>
      </c>
      <c r="L6" s="6">
        <f t="shared" si="8"/>
        <v>44211</v>
      </c>
      <c r="M6" s="6">
        <f t="shared" si="9"/>
        <v>44027</v>
      </c>
      <c r="N6" s="9">
        <v>-129.11224982280399</v>
      </c>
      <c r="O6" s="9">
        <v>-94.384144708982504</v>
      </c>
      <c r="P6" s="9">
        <v>-94.003827782110207</v>
      </c>
      <c r="Q6" s="9">
        <v>59.570299275459902</v>
      </c>
      <c r="R6" s="9">
        <v>71.397540214611396</v>
      </c>
      <c r="S6" s="9">
        <v>65.468412779518204</v>
      </c>
      <c r="T6" s="9">
        <v>-74.498992762582702</v>
      </c>
      <c r="U6" s="9">
        <v>-73.969550011837299</v>
      </c>
      <c r="V6" s="9">
        <v>-1.0193630342797599</v>
      </c>
      <c r="W6" s="9">
        <v>-65.092394010612196</v>
      </c>
      <c r="Z6" t="s">
        <v>253</v>
      </c>
    </row>
    <row r="7" spans="1:26" x14ac:dyDescent="0.25">
      <c r="A7" s="1" t="s">
        <v>91</v>
      </c>
      <c r="B7" s="5" t="s">
        <v>313</v>
      </c>
      <c r="C7" s="3">
        <v>41271</v>
      </c>
      <c r="D7" s="6">
        <f t="shared" si="0"/>
        <v>41088</v>
      </c>
      <c r="E7" s="6">
        <f t="shared" si="1"/>
        <v>40905</v>
      </c>
      <c r="F7" s="6">
        <f t="shared" si="2"/>
        <v>40722</v>
      </c>
      <c r="G7" s="6">
        <f t="shared" si="3"/>
        <v>40540</v>
      </c>
      <c r="H7" s="6">
        <f t="shared" si="4"/>
        <v>40357</v>
      </c>
      <c r="I7" s="6">
        <f t="shared" si="5"/>
        <v>40175</v>
      </c>
      <c r="J7" s="6">
        <f t="shared" si="6"/>
        <v>39992</v>
      </c>
      <c r="K7" s="6">
        <f t="shared" si="7"/>
        <v>39810</v>
      </c>
      <c r="L7" s="6">
        <f t="shared" si="8"/>
        <v>39627</v>
      </c>
      <c r="M7" s="6">
        <f t="shared" si="9"/>
        <v>39444</v>
      </c>
      <c r="N7" s="9">
        <v>-163.59045668721001</v>
      </c>
      <c r="O7" s="9">
        <v>-159.755689343157</v>
      </c>
      <c r="P7" s="9">
        <v>-149.665036835726</v>
      </c>
      <c r="Q7" s="9">
        <v>-135.80061520564499</v>
      </c>
      <c r="R7" s="9">
        <v>-132.092355752288</v>
      </c>
      <c r="S7" s="9">
        <v>-156.527495422453</v>
      </c>
      <c r="T7" s="9">
        <v>-129.847520595557</v>
      </c>
      <c r="U7" s="9">
        <v>-114.401198808468</v>
      </c>
      <c r="V7" s="9">
        <v>-112.433911806183</v>
      </c>
      <c r="W7" s="9">
        <v>-108.148468387457</v>
      </c>
      <c r="Z7" t="s">
        <v>505</v>
      </c>
    </row>
    <row r="8" spans="1:26" x14ac:dyDescent="0.25">
      <c r="A8" s="1" t="s">
        <v>66</v>
      </c>
      <c r="B8" s="5" t="s">
        <v>288</v>
      </c>
      <c r="C8" s="3">
        <v>41463</v>
      </c>
      <c r="D8" s="6">
        <f t="shared" si="0"/>
        <v>41282</v>
      </c>
      <c r="E8" s="6">
        <f t="shared" si="1"/>
        <v>41098</v>
      </c>
      <c r="F8" s="6">
        <f t="shared" si="2"/>
        <v>40916</v>
      </c>
      <c r="G8" s="6">
        <f t="shared" si="3"/>
        <v>40732</v>
      </c>
      <c r="H8" s="6">
        <f t="shared" si="4"/>
        <v>40551</v>
      </c>
      <c r="I8" s="6">
        <f t="shared" si="5"/>
        <v>40367</v>
      </c>
      <c r="J8" s="6">
        <f t="shared" si="6"/>
        <v>40186</v>
      </c>
      <c r="K8" s="6">
        <f t="shared" si="7"/>
        <v>40002</v>
      </c>
      <c r="L8" s="6">
        <f t="shared" si="8"/>
        <v>39821</v>
      </c>
      <c r="M8" s="6">
        <f t="shared" si="9"/>
        <v>39637</v>
      </c>
      <c r="N8" s="9">
        <v>-161.556277441265</v>
      </c>
      <c r="O8" s="9">
        <v>-160.00121885447501</v>
      </c>
      <c r="P8" s="9">
        <v>-167.97377047337099</v>
      </c>
      <c r="Q8" s="9">
        <v>-167.503790240342</v>
      </c>
      <c r="R8" s="9">
        <v>-168.01737046960699</v>
      </c>
      <c r="S8" s="9">
        <v>-174.16974272392099</v>
      </c>
      <c r="T8" s="9">
        <v>-179.71557134903901</v>
      </c>
      <c r="U8" s="9" t="e">
        <v>#N/A</v>
      </c>
      <c r="V8" s="9" t="e">
        <v>#N/A</v>
      </c>
      <c r="W8" s="9" t="e">
        <v>#N/A</v>
      </c>
      <c r="Z8" t="s">
        <v>505</v>
      </c>
    </row>
    <row r="9" spans="1:26" x14ac:dyDescent="0.25">
      <c r="A9" s="1" t="s">
        <v>182</v>
      </c>
      <c r="B9" s="5" t="s">
        <v>404</v>
      </c>
      <c r="C9" s="3">
        <v>38783</v>
      </c>
      <c r="D9" s="6">
        <f t="shared" si="0"/>
        <v>38602</v>
      </c>
      <c r="E9" s="6">
        <f t="shared" si="1"/>
        <v>38418</v>
      </c>
      <c r="F9" s="6">
        <f t="shared" si="2"/>
        <v>38237</v>
      </c>
      <c r="G9" s="6">
        <f t="shared" si="3"/>
        <v>38053</v>
      </c>
      <c r="H9" s="6">
        <f t="shared" si="4"/>
        <v>37871</v>
      </c>
      <c r="I9" s="6">
        <f t="shared" si="5"/>
        <v>37687</v>
      </c>
      <c r="J9" s="6">
        <f t="shared" si="6"/>
        <v>37506</v>
      </c>
      <c r="K9" s="6">
        <f t="shared" si="7"/>
        <v>37322</v>
      </c>
      <c r="L9" s="6">
        <f t="shared" si="8"/>
        <v>37141</v>
      </c>
      <c r="M9" s="6">
        <f t="shared" si="9"/>
        <v>36957</v>
      </c>
      <c r="N9" s="9">
        <v>-147.76278344583901</v>
      </c>
      <c r="O9" s="9">
        <v>-146.32026661802001</v>
      </c>
      <c r="P9" s="9">
        <v>-146.28996985828499</v>
      </c>
      <c r="Q9" s="9">
        <v>-148.01671830628001</v>
      </c>
      <c r="R9" s="9">
        <v>-145.202291232097</v>
      </c>
      <c r="S9" s="9">
        <v>-147.624871349991</v>
      </c>
      <c r="T9" s="9">
        <v>-151.62836285077501</v>
      </c>
      <c r="U9" s="9">
        <v>-135.59234603167499</v>
      </c>
      <c r="V9" s="9">
        <v>-119.63681695062699</v>
      </c>
      <c r="W9" s="9">
        <v>-129.42066949359199</v>
      </c>
      <c r="Z9" t="s">
        <v>505</v>
      </c>
    </row>
    <row r="10" spans="1:26" x14ac:dyDescent="0.25">
      <c r="A10" s="1" t="s">
        <v>161</v>
      </c>
      <c r="B10" s="5" t="s">
        <v>383</v>
      </c>
      <c r="C10" s="3">
        <v>40521</v>
      </c>
      <c r="D10" s="6">
        <f t="shared" si="0"/>
        <v>40338</v>
      </c>
      <c r="E10" s="6">
        <f t="shared" si="1"/>
        <v>40156</v>
      </c>
      <c r="F10" s="6">
        <f t="shared" si="2"/>
        <v>39973</v>
      </c>
      <c r="G10" s="6">
        <f t="shared" si="3"/>
        <v>39791</v>
      </c>
      <c r="H10" s="6">
        <f t="shared" si="4"/>
        <v>39608</v>
      </c>
      <c r="I10" s="6">
        <f t="shared" si="5"/>
        <v>39425</v>
      </c>
      <c r="J10" s="6">
        <f t="shared" si="6"/>
        <v>39242</v>
      </c>
      <c r="K10" s="6">
        <f t="shared" si="7"/>
        <v>39060</v>
      </c>
      <c r="L10" s="6">
        <f t="shared" si="8"/>
        <v>38877</v>
      </c>
      <c r="M10" s="6">
        <f t="shared" si="9"/>
        <v>38695</v>
      </c>
      <c r="N10" s="9">
        <v>-108.452696277938</v>
      </c>
      <c r="O10" s="9">
        <v>-103.766283112656</v>
      </c>
      <c r="P10" s="9">
        <v>-110.51848055140501</v>
      </c>
      <c r="Q10" s="9">
        <v>-102.096017301811</v>
      </c>
      <c r="R10" s="9">
        <v>-111.22582744379</v>
      </c>
      <c r="S10" s="9">
        <v>-120.21603746773</v>
      </c>
      <c r="T10" s="9">
        <v>-114.33990591769199</v>
      </c>
      <c r="U10" s="9">
        <v>-126.82121744133001</v>
      </c>
      <c r="V10" s="9">
        <v>-127.55903389440201</v>
      </c>
      <c r="W10" s="9">
        <v>-130.48228333832799</v>
      </c>
      <c r="Z10" t="s">
        <v>505</v>
      </c>
    </row>
    <row r="11" spans="1:26" x14ac:dyDescent="0.25">
      <c r="A11" s="1" t="s">
        <v>80</v>
      </c>
      <c r="B11" s="5" t="s">
        <v>302</v>
      </c>
      <c r="C11" s="3">
        <v>39126</v>
      </c>
      <c r="D11" s="6">
        <f t="shared" si="0"/>
        <v>38942</v>
      </c>
      <c r="E11" s="6">
        <f t="shared" si="1"/>
        <v>38761</v>
      </c>
      <c r="F11" s="6">
        <f t="shared" si="2"/>
        <v>38577</v>
      </c>
      <c r="G11" s="6">
        <f t="shared" si="3"/>
        <v>38396</v>
      </c>
      <c r="H11" s="6">
        <f t="shared" si="4"/>
        <v>38212</v>
      </c>
      <c r="I11" s="6">
        <f t="shared" si="5"/>
        <v>38030</v>
      </c>
      <c r="J11" s="6">
        <f t="shared" si="6"/>
        <v>37846</v>
      </c>
      <c r="K11" s="6">
        <f t="shared" si="7"/>
        <v>37665</v>
      </c>
      <c r="L11" s="6">
        <f t="shared" si="8"/>
        <v>37481</v>
      </c>
      <c r="M11" s="6">
        <f t="shared" si="9"/>
        <v>37300</v>
      </c>
      <c r="N11" s="9">
        <v>-131.86095995909699</v>
      </c>
      <c r="O11" s="9">
        <v>-144.16508243506499</v>
      </c>
      <c r="P11" s="9">
        <v>-145.94473681428701</v>
      </c>
      <c r="Q11" s="9">
        <v>-148.18900786760099</v>
      </c>
      <c r="R11" s="9">
        <v>-150.73707496563699</v>
      </c>
      <c r="S11" s="9">
        <v>-152.80905872902699</v>
      </c>
      <c r="T11" s="9">
        <v>-153.64891008644</v>
      </c>
      <c r="U11" s="9">
        <v>-155.642263963397</v>
      </c>
      <c r="V11" s="9">
        <v>-157.248868279193</v>
      </c>
      <c r="W11" s="9">
        <v>-146.34639266119899</v>
      </c>
      <c r="Z11" t="s">
        <v>505</v>
      </c>
    </row>
    <row r="12" spans="1:26" x14ac:dyDescent="0.25">
      <c r="A12" s="1" t="s">
        <v>128</v>
      </c>
      <c r="B12" s="5" t="s">
        <v>350</v>
      </c>
      <c r="C12" s="3">
        <v>40399</v>
      </c>
      <c r="D12" s="6">
        <f t="shared" si="0"/>
        <v>40218</v>
      </c>
      <c r="E12" s="6">
        <f t="shared" si="1"/>
        <v>40034</v>
      </c>
      <c r="F12" s="6">
        <f t="shared" si="2"/>
        <v>39853</v>
      </c>
      <c r="G12" s="6">
        <f t="shared" si="3"/>
        <v>39669</v>
      </c>
      <c r="H12" s="6">
        <f t="shared" si="4"/>
        <v>39487</v>
      </c>
      <c r="I12" s="6">
        <f t="shared" si="5"/>
        <v>39303</v>
      </c>
      <c r="J12" s="6">
        <f t="shared" si="6"/>
        <v>39122</v>
      </c>
      <c r="K12" s="6">
        <f t="shared" si="7"/>
        <v>38938</v>
      </c>
      <c r="L12" s="6">
        <f t="shared" si="8"/>
        <v>38757</v>
      </c>
      <c r="M12" s="6">
        <f t="shared" si="9"/>
        <v>38573</v>
      </c>
      <c r="N12" s="9">
        <v>-168.16350257817601</v>
      </c>
      <c r="O12" s="9">
        <v>-175.56998705470801</v>
      </c>
      <c r="P12" s="9">
        <v>-146.33367763996901</v>
      </c>
      <c r="Q12" s="9">
        <v>-146.34427774183101</v>
      </c>
      <c r="R12" s="9">
        <v>-144.588011346831</v>
      </c>
      <c r="S12" s="9">
        <v>-147.71215706314999</v>
      </c>
      <c r="T12" s="9">
        <v>-145.241281519545</v>
      </c>
      <c r="U12" s="9">
        <v>-150.57745623235499</v>
      </c>
      <c r="V12" s="9">
        <v>-142.052214519496</v>
      </c>
      <c r="W12" s="9">
        <v>-128.036659063488</v>
      </c>
      <c r="Z12" t="s">
        <v>505</v>
      </c>
    </row>
    <row r="13" spans="1:26" x14ac:dyDescent="0.25">
      <c r="A13" s="1" t="s">
        <v>15</v>
      </c>
      <c r="B13" s="5" t="s">
        <v>237</v>
      </c>
      <c r="C13" s="3">
        <v>42298</v>
      </c>
      <c r="D13" s="6">
        <f t="shared" si="0"/>
        <v>42115</v>
      </c>
      <c r="E13" s="6">
        <f t="shared" si="1"/>
        <v>41933</v>
      </c>
      <c r="F13" s="6">
        <f t="shared" si="2"/>
        <v>41750</v>
      </c>
      <c r="G13" s="6">
        <f t="shared" si="3"/>
        <v>41568</v>
      </c>
      <c r="H13" s="6">
        <f t="shared" si="4"/>
        <v>41385</v>
      </c>
      <c r="I13" s="6">
        <f t="shared" si="5"/>
        <v>41203</v>
      </c>
      <c r="J13" s="6">
        <f t="shared" si="6"/>
        <v>41020</v>
      </c>
      <c r="K13" s="6">
        <f t="shared" si="7"/>
        <v>40837</v>
      </c>
      <c r="L13" s="6">
        <f t="shared" si="8"/>
        <v>40654</v>
      </c>
      <c r="M13" s="6">
        <f t="shared" si="9"/>
        <v>40472</v>
      </c>
      <c r="N13" s="9">
        <v>-156.770006400455</v>
      </c>
      <c r="O13" s="9">
        <v>-145.284639295321</v>
      </c>
      <c r="P13" s="9">
        <v>-162.70754561775399</v>
      </c>
      <c r="Q13" s="9">
        <v>-153.15572601453701</v>
      </c>
      <c r="R13" s="9">
        <v>-150.963425221281</v>
      </c>
      <c r="S13" s="9">
        <v>-150.98318648427599</v>
      </c>
      <c r="T13" s="9">
        <v>-169.521278759578</v>
      </c>
      <c r="U13" s="9">
        <v>-143.94349487013699</v>
      </c>
      <c r="V13" s="9">
        <v>-186.125864166642</v>
      </c>
      <c r="W13" s="9">
        <v>-158.67599399891401</v>
      </c>
      <c r="Z13" t="s">
        <v>505</v>
      </c>
    </row>
    <row r="14" spans="1:26" x14ac:dyDescent="0.25">
      <c r="A14" s="1" t="s">
        <v>79</v>
      </c>
      <c r="B14" s="5" t="s">
        <v>301</v>
      </c>
      <c r="C14" s="3">
        <v>42577</v>
      </c>
      <c r="D14" s="6">
        <f t="shared" si="0"/>
        <v>42395</v>
      </c>
      <c r="E14" s="6">
        <f t="shared" si="1"/>
        <v>42211</v>
      </c>
      <c r="F14" s="6">
        <f t="shared" si="2"/>
        <v>42030</v>
      </c>
      <c r="G14" s="6">
        <f t="shared" si="3"/>
        <v>41846</v>
      </c>
      <c r="H14" s="6">
        <f t="shared" si="4"/>
        <v>41665</v>
      </c>
      <c r="I14" s="6">
        <f t="shared" si="5"/>
        <v>41481</v>
      </c>
      <c r="J14" s="6">
        <f t="shared" si="6"/>
        <v>41300</v>
      </c>
      <c r="K14" s="6">
        <f t="shared" si="7"/>
        <v>41116</v>
      </c>
      <c r="L14" s="6">
        <f t="shared" si="8"/>
        <v>40934</v>
      </c>
      <c r="M14" s="6">
        <f t="shared" si="9"/>
        <v>40750</v>
      </c>
      <c r="N14" s="9">
        <v>-113.901889809454</v>
      </c>
      <c r="O14" s="9">
        <v>-125.32262546244</v>
      </c>
      <c r="P14" s="9">
        <v>-118.83654816359901</v>
      </c>
      <c r="Q14" s="9">
        <v>-124.360511841617</v>
      </c>
      <c r="R14" s="9">
        <v>-117.75050443680701</v>
      </c>
      <c r="S14" s="9">
        <v>-118.114536741926</v>
      </c>
      <c r="T14" s="9">
        <v>-125.018250901054</v>
      </c>
      <c r="U14" s="9">
        <v>-127.53488108328401</v>
      </c>
      <c r="V14" s="9">
        <v>-139.28286186482299</v>
      </c>
      <c r="W14" s="9">
        <v>-120.797769348231</v>
      </c>
      <c r="Z14" t="s">
        <v>505</v>
      </c>
    </row>
    <row r="15" spans="1:26" x14ac:dyDescent="0.25">
      <c r="A15" s="1" t="s">
        <v>156</v>
      </c>
      <c r="B15" s="5" t="s">
        <v>378</v>
      </c>
      <c r="C15" s="3">
        <v>41394</v>
      </c>
      <c r="D15" s="6">
        <f t="shared" si="0"/>
        <v>41212</v>
      </c>
      <c r="E15" s="6">
        <f t="shared" si="1"/>
        <v>41029</v>
      </c>
      <c r="F15" s="6">
        <f t="shared" si="2"/>
        <v>40846</v>
      </c>
      <c r="G15" s="6">
        <f t="shared" si="3"/>
        <v>40663</v>
      </c>
      <c r="H15" s="6">
        <f t="shared" si="4"/>
        <v>40481</v>
      </c>
      <c r="I15" s="6">
        <f t="shared" si="5"/>
        <v>40298</v>
      </c>
      <c r="J15" s="6">
        <f t="shared" si="6"/>
        <v>40116</v>
      </c>
      <c r="K15" s="6">
        <f t="shared" si="7"/>
        <v>39933</v>
      </c>
      <c r="L15" s="6">
        <f t="shared" si="8"/>
        <v>39751</v>
      </c>
      <c r="M15" s="6">
        <f t="shared" si="9"/>
        <v>39568</v>
      </c>
      <c r="N15" s="9">
        <v>-176.05898139766899</v>
      </c>
      <c r="O15" s="9">
        <v>-177.057549013753</v>
      </c>
      <c r="P15" s="9">
        <v>-169.48087439844301</v>
      </c>
      <c r="Q15" s="9">
        <v>-176.00765091709599</v>
      </c>
      <c r="R15" s="9">
        <v>-164.68498786788899</v>
      </c>
      <c r="S15" s="9">
        <v>-151.88097482916001</v>
      </c>
      <c r="T15" s="9">
        <v>-166.80245261603099</v>
      </c>
      <c r="U15" s="9">
        <v>-177.39899754899801</v>
      </c>
      <c r="V15" s="9">
        <v>-179.18410157270799</v>
      </c>
      <c r="W15" s="9">
        <v>-176.968700140907</v>
      </c>
      <c r="Z15" t="s">
        <v>505</v>
      </c>
    </row>
    <row r="16" spans="1:26" x14ac:dyDescent="0.25">
      <c r="A16" s="1" t="s">
        <v>189</v>
      </c>
      <c r="B16" s="5" t="s">
        <v>411</v>
      </c>
      <c r="C16" s="3">
        <v>40400</v>
      </c>
      <c r="D16" s="6">
        <f t="shared" si="0"/>
        <v>40219</v>
      </c>
      <c r="E16" s="6">
        <f t="shared" si="1"/>
        <v>40035</v>
      </c>
      <c r="F16" s="6">
        <f t="shared" si="2"/>
        <v>39854</v>
      </c>
      <c r="G16" s="6">
        <f t="shared" si="3"/>
        <v>39670</v>
      </c>
      <c r="H16" s="6">
        <f t="shared" si="4"/>
        <v>39488</v>
      </c>
      <c r="I16" s="6">
        <f t="shared" si="5"/>
        <v>39304</v>
      </c>
      <c r="J16" s="6">
        <f t="shared" si="6"/>
        <v>39123</v>
      </c>
      <c r="K16" s="6">
        <f t="shared" si="7"/>
        <v>38939</v>
      </c>
      <c r="L16" s="6">
        <f t="shared" si="8"/>
        <v>38758</v>
      </c>
      <c r="M16" s="6">
        <f t="shared" si="9"/>
        <v>38574</v>
      </c>
      <c r="N16" s="9">
        <v>-176.571240469835</v>
      </c>
      <c r="O16" s="9">
        <v>-192.78919415895001</v>
      </c>
      <c r="P16" s="9">
        <v>-171.064716982427</v>
      </c>
      <c r="Q16" s="9">
        <v>-163.97711066059401</v>
      </c>
      <c r="R16" s="9">
        <v>-149.361981251456</v>
      </c>
      <c r="S16" s="9">
        <v>-150.63788493374301</v>
      </c>
      <c r="T16" s="9">
        <v>-150.42156319408801</v>
      </c>
      <c r="U16" s="9">
        <v>-153.09464611516299</v>
      </c>
      <c r="V16" s="9">
        <v>-154.621294877932</v>
      </c>
      <c r="W16" s="9">
        <v>-138.94534360347899</v>
      </c>
      <c r="Z16" t="s">
        <v>505</v>
      </c>
    </row>
    <row r="17" spans="1:26" x14ac:dyDescent="0.25">
      <c r="A17" s="1" t="s">
        <v>170</v>
      </c>
      <c r="B17" s="5" t="s">
        <v>392</v>
      </c>
      <c r="C17" s="3">
        <v>41243</v>
      </c>
      <c r="D17" s="6">
        <f t="shared" si="0"/>
        <v>41059</v>
      </c>
      <c r="E17" s="6">
        <f t="shared" si="1"/>
        <v>40877</v>
      </c>
      <c r="F17" s="6">
        <f t="shared" si="2"/>
        <v>40693</v>
      </c>
      <c r="G17" s="6">
        <f t="shared" si="3"/>
        <v>40512</v>
      </c>
      <c r="H17" s="6">
        <f t="shared" si="4"/>
        <v>40328</v>
      </c>
      <c r="I17" s="6">
        <f t="shared" si="5"/>
        <v>40147</v>
      </c>
      <c r="J17" s="6">
        <f t="shared" si="6"/>
        <v>39963</v>
      </c>
      <c r="K17" s="6">
        <f t="shared" si="7"/>
        <v>39782</v>
      </c>
      <c r="L17" s="6">
        <f t="shared" si="8"/>
        <v>39598</v>
      </c>
      <c r="M17" s="6">
        <f t="shared" si="9"/>
        <v>39416</v>
      </c>
      <c r="N17" s="9">
        <v>-183.15170487262401</v>
      </c>
      <c r="O17" s="9">
        <v>-184.24449878997299</v>
      </c>
      <c r="P17" s="9">
        <v>-185.024982954156</v>
      </c>
      <c r="Q17" s="9">
        <v>-186.117961887136</v>
      </c>
      <c r="R17" s="9">
        <v>-186.89880790690501</v>
      </c>
      <c r="S17" s="9">
        <v>-188.008821529648</v>
      </c>
      <c r="T17" s="9">
        <v>-188.78957599622001</v>
      </c>
      <c r="U17" s="9">
        <v>-190.09142535787601</v>
      </c>
      <c r="V17" s="9">
        <v>-200.42754373683999</v>
      </c>
      <c r="W17" s="9">
        <v>-154.85389356234401</v>
      </c>
      <c r="Z17" t="s">
        <v>505</v>
      </c>
    </row>
    <row r="18" spans="1:26" x14ac:dyDescent="0.25">
      <c r="A18" s="1" t="s">
        <v>126</v>
      </c>
      <c r="B18" s="5" t="s">
        <v>348</v>
      </c>
      <c r="C18" s="3">
        <v>43192</v>
      </c>
      <c r="D18" s="6">
        <f t="shared" si="0"/>
        <v>43010</v>
      </c>
      <c r="E18" s="6">
        <f t="shared" si="1"/>
        <v>42827</v>
      </c>
      <c r="F18" s="6">
        <f t="shared" si="2"/>
        <v>42645</v>
      </c>
      <c r="G18" s="6">
        <f t="shared" si="3"/>
        <v>42462</v>
      </c>
      <c r="H18" s="6">
        <f t="shared" si="4"/>
        <v>42279</v>
      </c>
      <c r="I18" s="6">
        <f t="shared" si="5"/>
        <v>42096</v>
      </c>
      <c r="J18" s="6">
        <f t="shared" si="6"/>
        <v>41914</v>
      </c>
      <c r="K18" s="6">
        <f t="shared" si="7"/>
        <v>41731</v>
      </c>
      <c r="L18" s="6">
        <f t="shared" si="8"/>
        <v>41549</v>
      </c>
      <c r="M18" s="6">
        <f t="shared" si="9"/>
        <v>41366</v>
      </c>
      <c r="N18" s="9">
        <v>-96.442357887186802</v>
      </c>
      <c r="O18" s="9">
        <v>-99.703037469032793</v>
      </c>
      <c r="P18" s="9">
        <v>-96.657303758125707</v>
      </c>
      <c r="Q18" s="9">
        <v>-98.957099792723795</v>
      </c>
      <c r="R18" s="9">
        <v>-96.813029416800802</v>
      </c>
      <c r="S18" s="9">
        <v>-97.672053367764306</v>
      </c>
      <c r="T18" s="9">
        <v>-96.540674488996999</v>
      </c>
      <c r="U18" s="9">
        <v>-96.625399936726595</v>
      </c>
      <c r="V18" s="9">
        <v>-96.621694883031296</v>
      </c>
      <c r="W18" s="9">
        <v>-96.870299240833802</v>
      </c>
      <c r="Z18" t="s">
        <v>505</v>
      </c>
    </row>
    <row r="19" spans="1:26" x14ac:dyDescent="0.25">
      <c r="A19" s="1" t="s">
        <v>129</v>
      </c>
      <c r="B19" s="5" t="s">
        <v>351</v>
      </c>
      <c r="C19" s="3">
        <v>40681</v>
      </c>
      <c r="D19" s="6">
        <f t="shared" si="0"/>
        <v>40500</v>
      </c>
      <c r="E19" s="6">
        <f t="shared" si="1"/>
        <v>40316</v>
      </c>
      <c r="F19" s="6">
        <f t="shared" si="2"/>
        <v>40135</v>
      </c>
      <c r="G19" s="6">
        <f t="shared" si="3"/>
        <v>39951</v>
      </c>
      <c r="H19" s="6">
        <f t="shared" si="4"/>
        <v>39770</v>
      </c>
      <c r="I19" s="6">
        <f t="shared" si="5"/>
        <v>39586</v>
      </c>
      <c r="J19" s="6">
        <f t="shared" si="6"/>
        <v>39404</v>
      </c>
      <c r="K19" s="6">
        <f t="shared" si="7"/>
        <v>39220</v>
      </c>
      <c r="L19" s="6">
        <f t="shared" si="8"/>
        <v>39039</v>
      </c>
      <c r="M19" s="6">
        <f t="shared" si="9"/>
        <v>38855</v>
      </c>
      <c r="N19" s="9">
        <v>-168.608175000084</v>
      </c>
      <c r="O19" s="9">
        <v>-188.29402735398301</v>
      </c>
      <c r="P19" s="9">
        <v>-189.231762513402</v>
      </c>
      <c r="Q19" s="9">
        <v>-190.480481826877</v>
      </c>
      <c r="R19" s="9">
        <v>-101.801852540423</v>
      </c>
      <c r="S19" s="9">
        <v>-103.525702667733</v>
      </c>
      <c r="T19" s="9">
        <v>-120.13760917488101</v>
      </c>
      <c r="U19" s="9">
        <v>-122.14549160551699</v>
      </c>
      <c r="V19" s="9">
        <v>-110.57234010969501</v>
      </c>
      <c r="W19" s="9">
        <v>-106.940677630509</v>
      </c>
      <c r="Z19" t="s">
        <v>505</v>
      </c>
    </row>
    <row r="20" spans="1:26" x14ac:dyDescent="0.25">
      <c r="A20" s="1" t="s">
        <v>78</v>
      </c>
      <c r="B20" s="5" t="s">
        <v>300</v>
      </c>
      <c r="C20" s="3">
        <v>42795</v>
      </c>
      <c r="D20" s="6">
        <f t="shared" si="0"/>
        <v>42614</v>
      </c>
      <c r="E20" s="6">
        <f t="shared" si="1"/>
        <v>42430</v>
      </c>
      <c r="F20" s="6">
        <f t="shared" si="2"/>
        <v>42248</v>
      </c>
      <c r="G20" s="6">
        <f t="shared" si="3"/>
        <v>42064</v>
      </c>
      <c r="H20" s="6">
        <f t="shared" si="4"/>
        <v>41883</v>
      </c>
      <c r="I20" s="6">
        <f t="shared" si="5"/>
        <v>41699</v>
      </c>
      <c r="J20" s="6">
        <f t="shared" si="6"/>
        <v>41518</v>
      </c>
      <c r="K20" s="6">
        <f t="shared" si="7"/>
        <v>41334</v>
      </c>
      <c r="L20" s="6">
        <f t="shared" si="8"/>
        <v>41153</v>
      </c>
      <c r="M20" s="6">
        <f t="shared" si="9"/>
        <v>40969</v>
      </c>
      <c r="N20" s="9">
        <v>-128.586864563132</v>
      </c>
      <c r="O20" s="9">
        <v>-138.340130021931</v>
      </c>
      <c r="P20" s="9">
        <v>-124.902498230153</v>
      </c>
      <c r="Q20" s="9">
        <v>-130.04413680106401</v>
      </c>
      <c r="R20" s="9">
        <v>-119.51913208869099</v>
      </c>
      <c r="S20" s="9">
        <v>-127.256370135176</v>
      </c>
      <c r="T20" s="9">
        <v>-116.788640622838</v>
      </c>
      <c r="U20" s="9">
        <v>-127.506648314198</v>
      </c>
      <c r="V20" s="9">
        <v>-120.79695414358299</v>
      </c>
      <c r="W20" s="9">
        <v>-141.67985008246799</v>
      </c>
      <c r="Z20" t="s">
        <v>505</v>
      </c>
    </row>
    <row r="21" spans="1:26" x14ac:dyDescent="0.25">
      <c r="A21" s="1" t="s">
        <v>144</v>
      </c>
      <c r="B21" s="5" t="s">
        <v>366</v>
      </c>
      <c r="C21" s="3">
        <v>43206</v>
      </c>
      <c r="D21" s="6">
        <f t="shared" si="0"/>
        <v>43024</v>
      </c>
      <c r="E21" s="6">
        <f t="shared" si="1"/>
        <v>42841</v>
      </c>
      <c r="F21" s="6">
        <f t="shared" si="2"/>
        <v>42659</v>
      </c>
      <c r="G21" s="6">
        <f t="shared" si="3"/>
        <v>42476</v>
      </c>
      <c r="H21" s="6">
        <f t="shared" si="4"/>
        <v>42293</v>
      </c>
      <c r="I21" s="6">
        <f t="shared" si="5"/>
        <v>42110</v>
      </c>
      <c r="J21" s="6">
        <f t="shared" si="6"/>
        <v>41928</v>
      </c>
      <c r="K21" s="6">
        <f t="shared" si="7"/>
        <v>41745</v>
      </c>
      <c r="L21" s="6">
        <f t="shared" si="8"/>
        <v>41563</v>
      </c>
      <c r="M21" s="6">
        <f t="shared" si="9"/>
        <v>41380</v>
      </c>
      <c r="N21" s="9">
        <v>-105.382933635507</v>
      </c>
      <c r="O21" s="9">
        <v>-106.82330784765701</v>
      </c>
      <c r="P21" s="9">
        <v>-106.606699210716</v>
      </c>
      <c r="Q21" s="9">
        <v>-103.124274988818</v>
      </c>
      <c r="R21" s="9">
        <v>-102.024717902619</v>
      </c>
      <c r="S21" s="9">
        <v>-97.687104906926606</v>
      </c>
      <c r="T21" s="9">
        <v>-89.556593851775403</v>
      </c>
      <c r="U21" s="9">
        <v>-89.639670433120301</v>
      </c>
      <c r="V21" s="9">
        <v>-89.352567950974901</v>
      </c>
      <c r="W21" s="9">
        <v>-77.588160578856304</v>
      </c>
      <c r="Z21" t="s">
        <v>505</v>
      </c>
    </row>
    <row r="22" spans="1:26" x14ac:dyDescent="0.25">
      <c r="A22" s="1" t="s">
        <v>38</v>
      </c>
      <c r="B22" s="5" t="s">
        <v>260</v>
      </c>
      <c r="C22" s="3">
        <v>39990</v>
      </c>
      <c r="D22" s="6">
        <f t="shared" si="0"/>
        <v>39808</v>
      </c>
      <c r="E22" s="6">
        <f t="shared" si="1"/>
        <v>39625</v>
      </c>
      <c r="F22" s="6">
        <f t="shared" si="2"/>
        <v>39442</v>
      </c>
      <c r="G22" s="6">
        <f t="shared" si="3"/>
        <v>39259</v>
      </c>
      <c r="H22" s="6">
        <f t="shared" si="4"/>
        <v>39077</v>
      </c>
      <c r="I22" s="6">
        <f t="shared" si="5"/>
        <v>38894</v>
      </c>
      <c r="J22" s="6">
        <f t="shared" si="6"/>
        <v>38712</v>
      </c>
      <c r="K22" s="6">
        <f t="shared" si="7"/>
        <v>38529</v>
      </c>
      <c r="L22" s="6">
        <f t="shared" si="8"/>
        <v>38347</v>
      </c>
      <c r="M22" s="6">
        <f t="shared" si="9"/>
        <v>38164</v>
      </c>
      <c r="N22" s="9">
        <v>-187.14780731668</v>
      </c>
      <c r="O22" s="9">
        <v>-166.231885598465</v>
      </c>
      <c r="P22" s="9">
        <v>-160.93233097503801</v>
      </c>
      <c r="Q22" s="9">
        <v>-166.28776997710199</v>
      </c>
      <c r="R22" s="9">
        <v>-173.85625831624</v>
      </c>
      <c r="S22" s="9">
        <v>-190.746320180266</v>
      </c>
      <c r="T22" s="9">
        <v>-192.15420081165499</v>
      </c>
      <c r="U22" s="9">
        <v>-178.125680760699</v>
      </c>
      <c r="V22" s="9">
        <v>-183.43259093329399</v>
      </c>
      <c r="W22" s="9">
        <v>-192.04832003863601</v>
      </c>
      <c r="Z22" t="s">
        <v>505</v>
      </c>
    </row>
    <row r="23" spans="1:26" x14ac:dyDescent="0.25">
      <c r="A23" s="1" t="s">
        <v>150</v>
      </c>
      <c r="B23" s="5" t="s">
        <v>372</v>
      </c>
      <c r="C23" s="3">
        <v>38196</v>
      </c>
      <c r="D23" s="6">
        <f t="shared" si="0"/>
        <v>38014</v>
      </c>
      <c r="E23" s="6">
        <f t="shared" si="1"/>
        <v>37830</v>
      </c>
      <c r="F23" s="6">
        <f t="shared" si="2"/>
        <v>37649</v>
      </c>
      <c r="G23" s="6">
        <f t="shared" si="3"/>
        <v>37465</v>
      </c>
      <c r="H23" s="6">
        <f t="shared" si="4"/>
        <v>37284</v>
      </c>
      <c r="I23" s="6">
        <f t="shared" si="5"/>
        <v>37100</v>
      </c>
      <c r="J23" s="6">
        <f t="shared" si="6"/>
        <v>36919</v>
      </c>
      <c r="K23" s="6">
        <f t="shared" si="7"/>
        <v>36735</v>
      </c>
      <c r="L23" s="6">
        <f t="shared" si="8"/>
        <v>36553</v>
      </c>
      <c r="M23" s="6">
        <f t="shared" si="9"/>
        <v>36369</v>
      </c>
      <c r="N23" s="9">
        <v>-177.54481297750701</v>
      </c>
      <c r="O23" s="9">
        <v>-190.29396872607401</v>
      </c>
      <c r="P23" s="9">
        <v>-140.31351050734699</v>
      </c>
      <c r="Q23" s="9">
        <v>-150.28040311973501</v>
      </c>
      <c r="R23" s="9">
        <v>-163.487726584391</v>
      </c>
      <c r="S23" s="9">
        <v>-166.35238788131201</v>
      </c>
      <c r="T23" s="9">
        <v>-158.32169460256</v>
      </c>
      <c r="U23" s="9">
        <v>-161.670797927412</v>
      </c>
      <c r="V23" s="9">
        <v>-231.01851851851799</v>
      </c>
      <c r="W23" s="9">
        <v>-231.01851851851799</v>
      </c>
      <c r="Z23" t="s">
        <v>505</v>
      </c>
    </row>
    <row r="24" spans="1:26" x14ac:dyDescent="0.25">
      <c r="A24" s="1" t="s">
        <v>25</v>
      </c>
      <c r="B24" s="5" t="s">
        <v>247</v>
      </c>
      <c r="C24" s="3">
        <v>42563</v>
      </c>
      <c r="D24" s="6">
        <f t="shared" si="0"/>
        <v>42381</v>
      </c>
      <c r="E24" s="6">
        <f t="shared" si="1"/>
        <v>42197</v>
      </c>
      <c r="F24" s="6">
        <f t="shared" si="2"/>
        <v>42016</v>
      </c>
      <c r="G24" s="6">
        <f t="shared" si="3"/>
        <v>41832</v>
      </c>
      <c r="H24" s="6">
        <f t="shared" si="4"/>
        <v>41651</v>
      </c>
      <c r="I24" s="6">
        <f t="shared" si="5"/>
        <v>41467</v>
      </c>
      <c r="J24" s="6">
        <f t="shared" si="6"/>
        <v>41286</v>
      </c>
      <c r="K24" s="6">
        <f t="shared" si="7"/>
        <v>41102</v>
      </c>
      <c r="L24" s="6">
        <f t="shared" si="8"/>
        <v>40920</v>
      </c>
      <c r="M24" s="6">
        <f t="shared" si="9"/>
        <v>40736</v>
      </c>
      <c r="N24" s="9">
        <v>-139.52807310561499</v>
      </c>
      <c r="O24" s="9">
        <v>-150.820436996137</v>
      </c>
      <c r="P24" s="9">
        <v>-159.00485511322</v>
      </c>
      <c r="Q24" s="9">
        <v>-167.90195561614701</v>
      </c>
      <c r="R24" s="9">
        <v>-173.883305492739</v>
      </c>
      <c r="S24" s="9">
        <v>-177.927060943138</v>
      </c>
      <c r="T24" s="9">
        <v>-178.00535504807499</v>
      </c>
      <c r="U24" s="9">
        <v>-175.89433820933701</v>
      </c>
      <c r="V24" s="9" t="e">
        <v>#N/A</v>
      </c>
      <c r="W24" s="9" t="e">
        <v>#N/A</v>
      </c>
      <c r="Z24" t="s">
        <v>505</v>
      </c>
    </row>
    <row r="25" spans="1:26" x14ac:dyDescent="0.25">
      <c r="A25" s="1" t="s">
        <v>173</v>
      </c>
      <c r="B25" s="5" t="s">
        <v>395</v>
      </c>
      <c r="C25" s="3">
        <v>41976</v>
      </c>
      <c r="D25" s="6">
        <f t="shared" si="0"/>
        <v>41793</v>
      </c>
      <c r="E25" s="6">
        <f t="shared" si="1"/>
        <v>41611</v>
      </c>
      <c r="F25" s="6">
        <f t="shared" si="2"/>
        <v>41428</v>
      </c>
      <c r="G25" s="6">
        <f t="shared" si="3"/>
        <v>41246</v>
      </c>
      <c r="H25" s="6">
        <f t="shared" si="4"/>
        <v>41063</v>
      </c>
      <c r="I25" s="6">
        <f t="shared" si="5"/>
        <v>40880</v>
      </c>
      <c r="J25" s="6">
        <f t="shared" si="6"/>
        <v>40697</v>
      </c>
      <c r="K25" s="6">
        <f t="shared" si="7"/>
        <v>40515</v>
      </c>
      <c r="L25" s="6">
        <f t="shared" si="8"/>
        <v>40332</v>
      </c>
      <c r="M25" s="6">
        <f t="shared" si="9"/>
        <v>40150</v>
      </c>
      <c r="N25" s="9">
        <v>-181.10067012648901</v>
      </c>
      <c r="O25" s="9">
        <v>-181.272511436907</v>
      </c>
      <c r="P25" s="9">
        <v>-181.444274381535</v>
      </c>
      <c r="Q25" s="9">
        <v>-140.674025194634</v>
      </c>
      <c r="R25" s="9">
        <v>-141.31002243134</v>
      </c>
      <c r="S25" s="9">
        <v>-142.870724254028</v>
      </c>
      <c r="T25" s="9">
        <v>-146.20191245241799</v>
      </c>
      <c r="U25" s="9">
        <v>-151.33692713631601</v>
      </c>
      <c r="V25" s="9">
        <v>-155.52248637046401</v>
      </c>
      <c r="W25" s="9">
        <v>-146.66563303559701</v>
      </c>
      <c r="Z25" t="s">
        <v>505</v>
      </c>
    </row>
    <row r="26" spans="1:26" x14ac:dyDescent="0.25">
      <c r="A26" s="1" t="s">
        <v>3</v>
      </c>
      <c r="B26" s="5" t="s">
        <v>225</v>
      </c>
      <c r="C26" s="3">
        <v>40252</v>
      </c>
      <c r="D26" s="6">
        <f t="shared" si="0"/>
        <v>40071</v>
      </c>
      <c r="E26" s="6">
        <f t="shared" si="1"/>
        <v>39887</v>
      </c>
      <c r="F26" s="6">
        <f t="shared" si="2"/>
        <v>39706</v>
      </c>
      <c r="G26" s="6">
        <f t="shared" si="3"/>
        <v>39522</v>
      </c>
      <c r="H26" s="6">
        <f t="shared" si="4"/>
        <v>39340</v>
      </c>
      <c r="I26" s="6">
        <f t="shared" si="5"/>
        <v>39156</v>
      </c>
      <c r="J26" s="6">
        <f t="shared" si="6"/>
        <v>38975</v>
      </c>
      <c r="K26" s="6">
        <f t="shared" si="7"/>
        <v>38791</v>
      </c>
      <c r="L26" s="6">
        <f t="shared" si="8"/>
        <v>38610</v>
      </c>
      <c r="M26" s="6">
        <f t="shared" si="9"/>
        <v>38426</v>
      </c>
      <c r="N26" s="9">
        <v>-119.174039346226</v>
      </c>
      <c r="O26" s="9">
        <v>-160.155573889111</v>
      </c>
      <c r="P26" s="9">
        <v>-128.03373372017199</v>
      </c>
      <c r="Q26" s="9">
        <v>-176.542403132159</v>
      </c>
      <c r="R26" s="9">
        <v>-143.24814129632901</v>
      </c>
      <c r="S26" s="9">
        <v>-183.33521386335201</v>
      </c>
      <c r="T26" s="9">
        <v>-158.52798597766599</v>
      </c>
      <c r="U26" s="9" t="e">
        <v>#N/A</v>
      </c>
      <c r="V26" s="9" t="e">
        <v>#N/A</v>
      </c>
      <c r="W26" s="9" t="e">
        <v>#N/A</v>
      </c>
      <c r="Z26" t="s">
        <v>505</v>
      </c>
    </row>
    <row r="27" spans="1:26" x14ac:dyDescent="0.25">
      <c r="A27" s="1" t="s">
        <v>119</v>
      </c>
      <c r="B27" s="5" t="s">
        <v>341</v>
      </c>
      <c r="C27" s="3">
        <v>40980</v>
      </c>
      <c r="D27" s="6">
        <f t="shared" si="0"/>
        <v>40798</v>
      </c>
      <c r="E27" s="6">
        <f t="shared" si="1"/>
        <v>40614</v>
      </c>
      <c r="F27" s="6">
        <f t="shared" si="2"/>
        <v>40433</v>
      </c>
      <c r="G27" s="6">
        <f t="shared" si="3"/>
        <v>40249</v>
      </c>
      <c r="H27" s="6">
        <f t="shared" si="4"/>
        <v>40068</v>
      </c>
      <c r="I27" s="6">
        <f t="shared" si="5"/>
        <v>39884</v>
      </c>
      <c r="J27" s="6">
        <f t="shared" si="6"/>
        <v>39703</v>
      </c>
      <c r="K27" s="6">
        <f t="shared" si="7"/>
        <v>39519</v>
      </c>
      <c r="L27" s="6">
        <f t="shared" si="8"/>
        <v>39337</v>
      </c>
      <c r="M27" s="6">
        <f t="shared" si="9"/>
        <v>39153</v>
      </c>
      <c r="N27" s="9">
        <v>-183.569252719605</v>
      </c>
      <c r="O27" s="9">
        <v>-184.50529253378599</v>
      </c>
      <c r="P27" s="9">
        <v>-185.44074372827399</v>
      </c>
      <c r="Q27" s="9">
        <v>-186.376324085585</v>
      </c>
      <c r="R27" s="9">
        <v>-192.68537088020699</v>
      </c>
      <c r="S27" s="9">
        <v>-193.56587058764799</v>
      </c>
      <c r="T27" s="9">
        <v>-194.423923544323</v>
      </c>
      <c r="U27" s="9">
        <v>-157.991776898132</v>
      </c>
      <c r="V27" s="9">
        <v>-154.37234739907001</v>
      </c>
      <c r="W27" s="9">
        <v>-156.482321085168</v>
      </c>
      <c r="Z27" t="s">
        <v>505</v>
      </c>
    </row>
    <row r="28" spans="1:26" x14ac:dyDescent="0.25">
      <c r="A28" s="1" t="s">
        <v>87</v>
      </c>
      <c r="B28" s="5" t="s">
        <v>309</v>
      </c>
      <c r="C28" s="3">
        <v>40178</v>
      </c>
      <c r="D28" s="6">
        <f t="shared" si="0"/>
        <v>39995</v>
      </c>
      <c r="E28" s="6">
        <f t="shared" si="1"/>
        <v>39813</v>
      </c>
      <c r="F28" s="6">
        <f t="shared" si="2"/>
        <v>39630</v>
      </c>
      <c r="G28" s="6">
        <f t="shared" si="3"/>
        <v>39447</v>
      </c>
      <c r="H28" s="6">
        <f t="shared" si="4"/>
        <v>39264</v>
      </c>
      <c r="I28" s="6">
        <f t="shared" si="5"/>
        <v>39082</v>
      </c>
      <c r="J28" s="6">
        <f t="shared" si="6"/>
        <v>38899</v>
      </c>
      <c r="K28" s="6">
        <f t="shared" si="7"/>
        <v>38717</v>
      </c>
      <c r="L28" s="6">
        <f t="shared" si="8"/>
        <v>38534</v>
      </c>
      <c r="M28" s="6">
        <f t="shared" si="9"/>
        <v>38352</v>
      </c>
      <c r="N28" s="9">
        <v>-90.177678701033798</v>
      </c>
      <c r="O28" s="9">
        <v>-111.242802470773</v>
      </c>
      <c r="P28" s="9">
        <v>-112.76806476036499</v>
      </c>
      <c r="Q28" s="9">
        <v>-114.13244457813001</v>
      </c>
      <c r="R28" s="9">
        <v>-113.166178189626</v>
      </c>
      <c r="S28" s="9">
        <v>-113.66569452704999</v>
      </c>
      <c r="T28" s="9">
        <v>-115.481897112883</v>
      </c>
      <c r="U28" s="9">
        <v>-115.544478170925</v>
      </c>
      <c r="V28" s="9">
        <v>-115.29013903799</v>
      </c>
      <c r="W28" s="9">
        <v>-107.294883733696</v>
      </c>
      <c r="Z28" t="s">
        <v>505</v>
      </c>
    </row>
    <row r="29" spans="1:26" x14ac:dyDescent="0.25">
      <c r="A29" s="1" t="s">
        <v>123</v>
      </c>
      <c r="B29" s="5" t="s">
        <v>345</v>
      </c>
      <c r="C29" s="3">
        <v>37991</v>
      </c>
      <c r="D29" s="6">
        <f t="shared" si="0"/>
        <v>37807</v>
      </c>
      <c r="E29" s="6">
        <f t="shared" si="1"/>
        <v>37626</v>
      </c>
      <c r="F29" s="6">
        <f t="shared" si="2"/>
        <v>37442</v>
      </c>
      <c r="G29" s="6">
        <f t="shared" si="3"/>
        <v>37261</v>
      </c>
      <c r="H29" s="6">
        <f t="shared" si="4"/>
        <v>37077</v>
      </c>
      <c r="I29" s="6">
        <f t="shared" si="5"/>
        <v>36896</v>
      </c>
      <c r="J29" s="6">
        <f t="shared" si="6"/>
        <v>36712</v>
      </c>
      <c r="K29" s="6">
        <f t="shared" si="7"/>
        <v>36530</v>
      </c>
      <c r="L29" s="6">
        <f t="shared" si="8"/>
        <v>36346</v>
      </c>
      <c r="M29" s="6">
        <f t="shared" si="9"/>
        <v>36165</v>
      </c>
      <c r="N29" s="9">
        <v>-148.35853686086099</v>
      </c>
      <c r="O29" s="9">
        <v>-132.112376682774</v>
      </c>
      <c r="P29" s="9">
        <v>-142.03975274832101</v>
      </c>
      <c r="Q29" s="9">
        <v>-140.409259702914</v>
      </c>
      <c r="R29" s="9">
        <v>-147.19974038516301</v>
      </c>
      <c r="S29" s="9">
        <v>-150.389482766572</v>
      </c>
      <c r="T29" s="9">
        <v>-156.656698875297</v>
      </c>
      <c r="U29" s="9">
        <v>-163.132234289417</v>
      </c>
      <c r="V29" s="9">
        <v>-170.970449174479</v>
      </c>
      <c r="W29" s="9">
        <v>-231.01851851851799</v>
      </c>
      <c r="Z29" t="s">
        <v>505</v>
      </c>
    </row>
    <row r="30" spans="1:26" x14ac:dyDescent="0.25">
      <c r="A30" s="1" t="s">
        <v>55</v>
      </c>
      <c r="B30" s="5" t="s">
        <v>277</v>
      </c>
      <c r="C30" s="3">
        <v>43133</v>
      </c>
      <c r="D30" s="6">
        <f t="shared" si="0"/>
        <v>42949</v>
      </c>
      <c r="E30" s="6">
        <f t="shared" si="1"/>
        <v>42768</v>
      </c>
      <c r="F30" s="6">
        <f t="shared" si="2"/>
        <v>42584</v>
      </c>
      <c r="G30" s="6">
        <f t="shared" si="3"/>
        <v>42402</v>
      </c>
      <c r="H30" s="6">
        <f t="shared" si="4"/>
        <v>42218</v>
      </c>
      <c r="I30" s="6">
        <f t="shared" si="5"/>
        <v>42037</v>
      </c>
      <c r="J30" s="6">
        <f t="shared" si="6"/>
        <v>41853</v>
      </c>
      <c r="K30" s="6">
        <f t="shared" si="7"/>
        <v>41672</v>
      </c>
      <c r="L30" s="6">
        <f t="shared" si="8"/>
        <v>41488</v>
      </c>
      <c r="M30" s="6">
        <f t="shared" si="9"/>
        <v>41307</v>
      </c>
      <c r="N30" s="9">
        <v>-114.560216628793</v>
      </c>
      <c r="O30" s="9">
        <v>-100.46919657231</v>
      </c>
      <c r="P30" s="9">
        <v>-120.408017905252</v>
      </c>
      <c r="Q30" s="9">
        <v>-104.820478290157</v>
      </c>
      <c r="R30" s="9">
        <v>-120.597814152688</v>
      </c>
      <c r="S30" s="9">
        <v>-90.114880351964999</v>
      </c>
      <c r="T30" s="9">
        <v>-120.5834930738</v>
      </c>
      <c r="U30" s="9">
        <v>-89.0139362170015</v>
      </c>
      <c r="V30" s="9">
        <v>-119.277025855898</v>
      </c>
      <c r="W30" s="9">
        <v>-89.670531698513201</v>
      </c>
      <c r="Z30" t="s">
        <v>505</v>
      </c>
    </row>
    <row r="31" spans="1:26" x14ac:dyDescent="0.25">
      <c r="A31" s="1" t="s">
        <v>138</v>
      </c>
      <c r="B31" s="5" t="s">
        <v>360</v>
      </c>
      <c r="C31" s="3">
        <v>40920</v>
      </c>
      <c r="D31" s="6">
        <f t="shared" si="0"/>
        <v>40736</v>
      </c>
      <c r="E31" s="6">
        <f t="shared" si="1"/>
        <v>40555</v>
      </c>
      <c r="F31" s="6">
        <f t="shared" si="2"/>
        <v>40371</v>
      </c>
      <c r="G31" s="6">
        <f t="shared" si="3"/>
        <v>40190</v>
      </c>
      <c r="H31" s="6">
        <f t="shared" si="4"/>
        <v>40006</v>
      </c>
      <c r="I31" s="6">
        <f t="shared" si="5"/>
        <v>39825</v>
      </c>
      <c r="J31" s="6">
        <f t="shared" si="6"/>
        <v>39641</v>
      </c>
      <c r="K31" s="6">
        <f t="shared" si="7"/>
        <v>39459</v>
      </c>
      <c r="L31" s="6">
        <f t="shared" si="8"/>
        <v>39275</v>
      </c>
      <c r="M31" s="6">
        <f t="shared" si="9"/>
        <v>39094</v>
      </c>
      <c r="N31" s="9">
        <v>-135.34088005726801</v>
      </c>
      <c r="O31" s="9">
        <v>-107.020417458558</v>
      </c>
      <c r="P31" s="9">
        <v>-135.41271143999199</v>
      </c>
      <c r="Q31" s="9">
        <v>-110.446999270258</v>
      </c>
      <c r="R31" s="9">
        <v>-134.607149126905</v>
      </c>
      <c r="S31" s="9">
        <v>-107.461189000505</v>
      </c>
      <c r="T31" s="9">
        <v>-135.81103336659399</v>
      </c>
      <c r="U31" s="9">
        <v>-106.935272864973</v>
      </c>
      <c r="V31" s="9">
        <v>-135.71516071305999</v>
      </c>
      <c r="W31" s="9">
        <v>-105.795779749684</v>
      </c>
      <c r="Z31" t="s">
        <v>505</v>
      </c>
    </row>
    <row r="32" spans="1:26" x14ac:dyDescent="0.25">
      <c r="A32" s="1" t="s">
        <v>11</v>
      </c>
      <c r="B32" s="5" t="s">
        <v>233</v>
      </c>
      <c r="C32" s="3">
        <v>38898</v>
      </c>
      <c r="D32" s="6">
        <f t="shared" si="0"/>
        <v>38716</v>
      </c>
      <c r="E32" s="6">
        <f t="shared" si="1"/>
        <v>38533</v>
      </c>
      <c r="F32" s="6">
        <f t="shared" si="2"/>
        <v>38351</v>
      </c>
      <c r="G32" s="6">
        <f t="shared" si="3"/>
        <v>38168</v>
      </c>
      <c r="H32" s="6">
        <f t="shared" si="4"/>
        <v>37985</v>
      </c>
      <c r="I32" s="6">
        <f t="shared" si="5"/>
        <v>37802</v>
      </c>
      <c r="J32" s="6">
        <f t="shared" si="6"/>
        <v>37620</v>
      </c>
      <c r="K32" s="6">
        <f t="shared" si="7"/>
        <v>37437</v>
      </c>
      <c r="L32" s="6">
        <f t="shared" si="8"/>
        <v>37255</v>
      </c>
      <c r="M32" s="6">
        <f t="shared" si="9"/>
        <v>37072</v>
      </c>
      <c r="N32" s="9">
        <v>-147.609789435967</v>
      </c>
      <c r="O32" s="9">
        <v>-152.65093449155501</v>
      </c>
      <c r="P32" s="9">
        <v>-140.24596899820099</v>
      </c>
      <c r="Q32" s="9">
        <v>-140.13362484469101</v>
      </c>
      <c r="R32" s="9">
        <v>-138.793516847945</v>
      </c>
      <c r="S32" s="9">
        <v>-142.00678736348601</v>
      </c>
      <c r="T32" s="9">
        <v>-123.64758969746001</v>
      </c>
      <c r="U32" s="9">
        <v>-133.16389008983401</v>
      </c>
      <c r="V32" s="9">
        <v>-142.64845954006901</v>
      </c>
      <c r="W32" s="9">
        <v>-148.377786472303</v>
      </c>
      <c r="Z32" t="s">
        <v>505</v>
      </c>
    </row>
    <row r="33" spans="1:26" x14ac:dyDescent="0.25">
      <c r="A33" s="1" t="s">
        <v>140</v>
      </c>
      <c r="B33" s="5" t="s">
        <v>362</v>
      </c>
      <c r="C33" s="3">
        <v>42369</v>
      </c>
      <c r="D33" s="6">
        <f t="shared" si="0"/>
        <v>42186</v>
      </c>
      <c r="E33" s="6">
        <f t="shared" si="1"/>
        <v>42004</v>
      </c>
      <c r="F33" s="6">
        <f t="shared" si="2"/>
        <v>41821</v>
      </c>
      <c r="G33" s="6">
        <f t="shared" si="3"/>
        <v>41639</v>
      </c>
      <c r="H33" s="6">
        <f t="shared" si="4"/>
        <v>41456</v>
      </c>
      <c r="I33" s="6">
        <f t="shared" si="5"/>
        <v>41274</v>
      </c>
      <c r="J33" s="6">
        <f t="shared" si="6"/>
        <v>41091</v>
      </c>
      <c r="K33" s="6">
        <f t="shared" si="7"/>
        <v>40908</v>
      </c>
      <c r="L33" s="6">
        <f t="shared" si="8"/>
        <v>40725</v>
      </c>
      <c r="M33" s="6">
        <f t="shared" si="9"/>
        <v>40543</v>
      </c>
      <c r="N33" s="9">
        <v>-157.85437297781101</v>
      </c>
      <c r="O33" s="9">
        <v>-155.76385795436499</v>
      </c>
      <c r="P33" s="9">
        <v>-166.816096706444</v>
      </c>
      <c r="Q33" s="9">
        <v>-164.225755463713</v>
      </c>
      <c r="R33" s="9">
        <v>-150.95122019047901</v>
      </c>
      <c r="S33" s="9">
        <v>-154.52457137333599</v>
      </c>
      <c r="T33" s="9">
        <v>-155.66513164614801</v>
      </c>
      <c r="U33" s="9">
        <v>-144.042154579672</v>
      </c>
      <c r="V33" s="9">
        <v>-155.52789217661601</v>
      </c>
      <c r="W33" s="9">
        <v>-167.020604999076</v>
      </c>
      <c r="Z33" t="s">
        <v>505</v>
      </c>
    </row>
    <row r="34" spans="1:26" x14ac:dyDescent="0.25">
      <c r="A34" s="1" t="s">
        <v>131</v>
      </c>
      <c r="B34" s="5" t="s">
        <v>353</v>
      </c>
      <c r="C34" s="3">
        <v>43196</v>
      </c>
      <c r="D34" s="6">
        <f t="shared" si="0"/>
        <v>43014</v>
      </c>
      <c r="E34" s="6">
        <f t="shared" si="1"/>
        <v>42831</v>
      </c>
      <c r="F34" s="6">
        <f t="shared" si="2"/>
        <v>42649</v>
      </c>
      <c r="G34" s="6">
        <f t="shared" si="3"/>
        <v>42466</v>
      </c>
      <c r="H34" s="6">
        <f t="shared" si="4"/>
        <v>42283</v>
      </c>
      <c r="I34" s="6">
        <f t="shared" si="5"/>
        <v>42100</v>
      </c>
      <c r="J34" s="6">
        <f t="shared" si="6"/>
        <v>41918</v>
      </c>
      <c r="K34" s="6">
        <f t="shared" si="7"/>
        <v>41735</v>
      </c>
      <c r="L34" s="6">
        <f t="shared" si="8"/>
        <v>41553</v>
      </c>
      <c r="M34" s="6">
        <f t="shared" si="9"/>
        <v>41370</v>
      </c>
      <c r="N34" s="9">
        <v>-167.35296620154699</v>
      </c>
      <c r="O34" s="9">
        <v>-170.48623504849101</v>
      </c>
      <c r="P34" s="9">
        <v>-152.30793746005401</v>
      </c>
      <c r="Q34" s="9">
        <v>-161.76075392580799</v>
      </c>
      <c r="R34" s="9">
        <v>-147.838583646324</v>
      </c>
      <c r="S34" s="9">
        <v>-159.83617800658001</v>
      </c>
      <c r="T34" s="9">
        <v>-171.16135591982101</v>
      </c>
      <c r="U34" s="9">
        <v>-177.87574696090999</v>
      </c>
      <c r="V34" s="9">
        <v>-173.28127951240199</v>
      </c>
      <c r="W34" s="9">
        <v>-182.83365317729499</v>
      </c>
      <c r="Z34" t="s">
        <v>505</v>
      </c>
    </row>
    <row r="35" spans="1:26" x14ac:dyDescent="0.25">
      <c r="A35" s="1" t="s">
        <v>92</v>
      </c>
      <c r="B35" s="5" t="s">
        <v>314</v>
      </c>
      <c r="C35" s="3">
        <v>41941</v>
      </c>
      <c r="D35" s="6">
        <f t="shared" si="0"/>
        <v>41758</v>
      </c>
      <c r="E35" s="6">
        <f t="shared" si="1"/>
        <v>41576</v>
      </c>
      <c r="F35" s="6">
        <f t="shared" si="2"/>
        <v>41393</v>
      </c>
      <c r="G35" s="6">
        <f t="shared" si="3"/>
        <v>41211</v>
      </c>
      <c r="H35" s="6">
        <f t="shared" si="4"/>
        <v>41028</v>
      </c>
      <c r="I35" s="6">
        <f t="shared" si="5"/>
        <v>40845</v>
      </c>
      <c r="J35" s="6">
        <f t="shared" si="6"/>
        <v>40662</v>
      </c>
      <c r="K35" s="6">
        <f t="shared" si="7"/>
        <v>40480</v>
      </c>
      <c r="L35" s="6">
        <f t="shared" si="8"/>
        <v>40297</v>
      </c>
      <c r="M35" s="6">
        <f t="shared" si="9"/>
        <v>40115</v>
      </c>
      <c r="N35" s="9">
        <v>-160.13667353799499</v>
      </c>
      <c r="O35" s="9">
        <v>-137.17970861576001</v>
      </c>
      <c r="P35" s="9">
        <v>-164.586341099142</v>
      </c>
      <c r="Q35" s="9">
        <v>-148.01372434621601</v>
      </c>
      <c r="R35" s="9">
        <v>-167.70304723512299</v>
      </c>
      <c r="S35" s="9">
        <v>-141.21174909106799</v>
      </c>
      <c r="T35" s="9">
        <v>-168.565982443335</v>
      </c>
      <c r="U35" s="9">
        <v>-131.178403805665</v>
      </c>
      <c r="V35" s="9">
        <v>-154.68918536874901</v>
      </c>
      <c r="W35" s="9">
        <v>-136.806235677302</v>
      </c>
      <c r="Z35" t="s">
        <v>505</v>
      </c>
    </row>
    <row r="36" spans="1:26" x14ac:dyDescent="0.25">
      <c r="A36" s="1" t="s">
        <v>191</v>
      </c>
      <c r="B36" s="5" t="s">
        <v>413</v>
      </c>
      <c r="C36" s="3">
        <v>39479</v>
      </c>
      <c r="D36" s="6">
        <f t="shared" si="0"/>
        <v>39295</v>
      </c>
      <c r="E36" s="6">
        <f t="shared" si="1"/>
        <v>39114</v>
      </c>
      <c r="F36" s="6">
        <f t="shared" si="2"/>
        <v>38930</v>
      </c>
      <c r="G36" s="6">
        <f t="shared" si="3"/>
        <v>38749</v>
      </c>
      <c r="H36" s="6">
        <f t="shared" si="4"/>
        <v>38565</v>
      </c>
      <c r="I36" s="6">
        <f t="shared" si="5"/>
        <v>38384</v>
      </c>
      <c r="J36" s="6">
        <f t="shared" si="6"/>
        <v>38200</v>
      </c>
      <c r="K36" s="6">
        <f t="shared" si="7"/>
        <v>38018</v>
      </c>
      <c r="L36" s="6">
        <f t="shared" si="8"/>
        <v>37834</v>
      </c>
      <c r="M36" s="6">
        <f t="shared" si="9"/>
        <v>37653</v>
      </c>
      <c r="N36" s="9">
        <v>-133.72372636060399</v>
      </c>
      <c r="O36" s="9">
        <v>-131.29678186531501</v>
      </c>
      <c r="P36" s="9">
        <v>-142.24497841800101</v>
      </c>
      <c r="Q36" s="9">
        <v>-127.10137016241499</v>
      </c>
      <c r="R36" s="9">
        <v>-130.559313086803</v>
      </c>
      <c r="S36" s="9">
        <v>-134.27200031136601</v>
      </c>
      <c r="T36" s="9">
        <v>-133.75666713640899</v>
      </c>
      <c r="U36" s="9">
        <v>-131.67008367285999</v>
      </c>
      <c r="V36" s="9">
        <v>-132.053975386297</v>
      </c>
      <c r="W36" s="9">
        <v>-136.67640069597101</v>
      </c>
      <c r="Z36" t="s">
        <v>505</v>
      </c>
    </row>
    <row r="37" spans="1:26" x14ac:dyDescent="0.25">
      <c r="A37" s="1" t="s">
        <v>18</v>
      </c>
      <c r="B37" s="5" t="s">
        <v>240</v>
      </c>
      <c r="C37" s="3">
        <v>43129</v>
      </c>
      <c r="D37" s="6">
        <f t="shared" si="0"/>
        <v>42945</v>
      </c>
      <c r="E37" s="6">
        <f t="shared" si="1"/>
        <v>42764</v>
      </c>
      <c r="F37" s="6">
        <f t="shared" si="2"/>
        <v>42580</v>
      </c>
      <c r="G37" s="6">
        <f t="shared" si="3"/>
        <v>42398</v>
      </c>
      <c r="H37" s="6">
        <f t="shared" si="4"/>
        <v>42214</v>
      </c>
      <c r="I37" s="6">
        <f t="shared" si="5"/>
        <v>42033</v>
      </c>
      <c r="J37" s="6">
        <f t="shared" si="6"/>
        <v>41849</v>
      </c>
      <c r="K37" s="6">
        <f t="shared" si="7"/>
        <v>41668</v>
      </c>
      <c r="L37" s="6">
        <f t="shared" si="8"/>
        <v>41484</v>
      </c>
      <c r="M37" s="6">
        <f t="shared" si="9"/>
        <v>41303</v>
      </c>
      <c r="N37" s="9">
        <v>-60.935670983223602</v>
      </c>
      <c r="O37" s="9">
        <v>-60.377858956654798</v>
      </c>
      <c r="P37" s="9">
        <v>-69.644914747526201</v>
      </c>
      <c r="Q37" s="9">
        <v>-59.615613301594998</v>
      </c>
      <c r="R37" s="9">
        <v>-66.447138221313494</v>
      </c>
      <c r="S37" s="9">
        <v>-63.857421831538197</v>
      </c>
      <c r="T37" s="9">
        <v>-63.703294222553502</v>
      </c>
      <c r="U37" s="9">
        <v>-63.031188697398903</v>
      </c>
      <c r="V37" s="9">
        <v>-62.228758984322901</v>
      </c>
      <c r="W37" s="9">
        <v>-61.709325459863301</v>
      </c>
      <c r="Z37" t="s">
        <v>505</v>
      </c>
    </row>
    <row r="38" spans="1:26" x14ac:dyDescent="0.25">
      <c r="A38" s="1" t="s">
        <v>194</v>
      </c>
      <c r="B38" s="5" t="s">
        <v>416</v>
      </c>
      <c r="C38" s="3">
        <v>41430</v>
      </c>
      <c r="D38" s="6">
        <f t="shared" si="0"/>
        <v>41248</v>
      </c>
      <c r="E38" s="6">
        <f t="shared" si="1"/>
        <v>41065</v>
      </c>
      <c r="F38" s="6">
        <f t="shared" si="2"/>
        <v>40882</v>
      </c>
      <c r="G38" s="6">
        <f t="shared" si="3"/>
        <v>40699</v>
      </c>
      <c r="H38" s="6">
        <f t="shared" si="4"/>
        <v>40517</v>
      </c>
      <c r="I38" s="6">
        <f t="shared" si="5"/>
        <v>40334</v>
      </c>
      <c r="J38" s="6">
        <f t="shared" si="6"/>
        <v>40152</v>
      </c>
      <c r="K38" s="6">
        <f t="shared" si="7"/>
        <v>39969</v>
      </c>
      <c r="L38" s="6">
        <f t="shared" si="8"/>
        <v>39787</v>
      </c>
      <c r="M38" s="6">
        <f t="shared" si="9"/>
        <v>39604</v>
      </c>
      <c r="N38" s="9">
        <v>-156.42164468546</v>
      </c>
      <c r="O38" s="9">
        <v>-155.16975278511899</v>
      </c>
      <c r="P38" s="9">
        <v>-164.072416002084</v>
      </c>
      <c r="Q38" s="9">
        <v>-161.60978460259099</v>
      </c>
      <c r="R38" s="9">
        <v>-158.05487760395101</v>
      </c>
      <c r="S38" s="9">
        <v>-158.82238909919599</v>
      </c>
      <c r="T38" s="9">
        <v>-181.78466291749601</v>
      </c>
      <c r="U38" s="9">
        <v>-169.218056783858</v>
      </c>
      <c r="V38" s="9">
        <v>-149.303047587175</v>
      </c>
      <c r="W38" s="9">
        <v>-149.16404146627201</v>
      </c>
      <c r="Z38" t="s">
        <v>505</v>
      </c>
    </row>
    <row r="39" spans="1:26" x14ac:dyDescent="0.25">
      <c r="A39" s="1" t="s">
        <v>56</v>
      </c>
      <c r="B39" s="5" t="s">
        <v>278</v>
      </c>
      <c r="C39" s="3">
        <v>43143</v>
      </c>
      <c r="D39" s="6">
        <f t="shared" si="0"/>
        <v>42959</v>
      </c>
      <c r="E39" s="6">
        <f t="shared" si="1"/>
        <v>42778</v>
      </c>
      <c r="F39" s="6">
        <f t="shared" si="2"/>
        <v>42594</v>
      </c>
      <c r="G39" s="6">
        <f t="shared" si="3"/>
        <v>42412</v>
      </c>
      <c r="H39" s="6">
        <f t="shared" si="4"/>
        <v>42228</v>
      </c>
      <c r="I39" s="6">
        <f t="shared" si="5"/>
        <v>42047</v>
      </c>
      <c r="J39" s="6">
        <f t="shared" si="6"/>
        <v>41863</v>
      </c>
      <c r="K39" s="6">
        <f t="shared" si="7"/>
        <v>41682</v>
      </c>
      <c r="L39" s="6">
        <f t="shared" si="8"/>
        <v>41498</v>
      </c>
      <c r="M39" s="6">
        <f t="shared" si="9"/>
        <v>41317</v>
      </c>
      <c r="N39" s="9">
        <v>-87.063373895637</v>
      </c>
      <c r="O39" s="9">
        <v>-85.3150060175997</v>
      </c>
      <c r="P39" s="9">
        <v>-85.520270757525196</v>
      </c>
      <c r="Q39" s="9">
        <v>-87.227626404006898</v>
      </c>
      <c r="R39" s="9">
        <v>-86.892560015975803</v>
      </c>
      <c r="S39" s="9">
        <v>-87.635913010059497</v>
      </c>
      <c r="T39" s="9">
        <v>-87.871285481019598</v>
      </c>
      <c r="U39" s="9">
        <v>-87.292293623331204</v>
      </c>
      <c r="V39" s="9">
        <v>-86.9096722978651</v>
      </c>
      <c r="W39" s="9">
        <v>-87.483953735223594</v>
      </c>
      <c r="Z39" t="s">
        <v>505</v>
      </c>
    </row>
    <row r="40" spans="1:26" x14ac:dyDescent="0.25">
      <c r="A40" s="1" t="s">
        <v>190</v>
      </c>
      <c r="B40" s="5" t="s">
        <v>412</v>
      </c>
      <c r="C40" s="3">
        <v>40679</v>
      </c>
      <c r="D40" s="6">
        <f t="shared" si="0"/>
        <v>40498</v>
      </c>
      <c r="E40" s="6">
        <f t="shared" si="1"/>
        <v>40314</v>
      </c>
      <c r="F40" s="6">
        <f t="shared" si="2"/>
        <v>40133</v>
      </c>
      <c r="G40" s="6">
        <f t="shared" si="3"/>
        <v>39949</v>
      </c>
      <c r="H40" s="6">
        <f t="shared" si="4"/>
        <v>39768</v>
      </c>
      <c r="I40" s="6">
        <f t="shared" si="5"/>
        <v>39584</v>
      </c>
      <c r="J40" s="6">
        <f t="shared" si="6"/>
        <v>39402</v>
      </c>
      <c r="K40" s="6">
        <f t="shared" si="7"/>
        <v>39218</v>
      </c>
      <c r="L40" s="6">
        <f t="shared" si="8"/>
        <v>39037</v>
      </c>
      <c r="M40" s="6">
        <f t="shared" si="9"/>
        <v>38853</v>
      </c>
      <c r="N40" s="9">
        <v>-180.31418899332101</v>
      </c>
      <c r="O40" s="9">
        <v>-147.46207360342899</v>
      </c>
      <c r="P40" s="9">
        <v>-127.971524042526</v>
      </c>
      <c r="Q40" s="9">
        <v>-143.17824910767999</v>
      </c>
      <c r="R40" s="9">
        <v>-101.199174121883</v>
      </c>
      <c r="S40" s="9">
        <v>-127.64240249594199</v>
      </c>
      <c r="T40" s="9">
        <v>-93.570835092150006</v>
      </c>
      <c r="U40" s="9">
        <v>-136.14496721516201</v>
      </c>
      <c r="V40" s="9">
        <v>-90.030242536046899</v>
      </c>
      <c r="W40" s="9">
        <v>-120.24559838838201</v>
      </c>
      <c r="Z40" t="s">
        <v>505</v>
      </c>
    </row>
    <row r="41" spans="1:26" x14ac:dyDescent="0.25">
      <c r="A41" s="1" t="s">
        <v>76</v>
      </c>
      <c r="B41" s="5" t="s">
        <v>298</v>
      </c>
      <c r="C41" s="3">
        <v>40147</v>
      </c>
      <c r="D41" s="6">
        <f t="shared" si="0"/>
        <v>39963</v>
      </c>
      <c r="E41" s="6">
        <f t="shared" si="1"/>
        <v>39782</v>
      </c>
      <c r="F41" s="6">
        <f t="shared" si="2"/>
        <v>39598</v>
      </c>
      <c r="G41" s="6">
        <f t="shared" si="3"/>
        <v>39416</v>
      </c>
      <c r="H41" s="6">
        <f t="shared" si="4"/>
        <v>39232</v>
      </c>
      <c r="I41" s="6">
        <f t="shared" si="5"/>
        <v>39051</v>
      </c>
      <c r="J41" s="6">
        <f t="shared" si="6"/>
        <v>38867</v>
      </c>
      <c r="K41" s="6">
        <f t="shared" si="7"/>
        <v>38686</v>
      </c>
      <c r="L41" s="6">
        <f t="shared" si="8"/>
        <v>38502</v>
      </c>
      <c r="M41" s="6">
        <f t="shared" si="9"/>
        <v>38321</v>
      </c>
      <c r="N41" s="9">
        <v>-130.74181330527</v>
      </c>
      <c r="O41" s="9">
        <v>-133.58205508971</v>
      </c>
      <c r="P41" s="9">
        <v>-134.48579129507601</v>
      </c>
      <c r="Q41" s="9">
        <v>-141.11443995987699</v>
      </c>
      <c r="R41" s="9">
        <v>-142.02147914131299</v>
      </c>
      <c r="S41" s="9">
        <v>-143.66131628719401</v>
      </c>
      <c r="T41" s="9">
        <v>-145.35389541632901</v>
      </c>
      <c r="U41" s="9">
        <v>-147.47881267794801</v>
      </c>
      <c r="V41" s="9">
        <v>-149.14186339134599</v>
      </c>
      <c r="W41" s="9">
        <v>-150.39587713150101</v>
      </c>
      <c r="Z41" t="s">
        <v>505</v>
      </c>
    </row>
    <row r="42" spans="1:26" x14ac:dyDescent="0.25">
      <c r="A42" s="1" t="s">
        <v>54</v>
      </c>
      <c r="B42" s="5" t="s">
        <v>276</v>
      </c>
      <c r="C42" s="3">
        <v>42010</v>
      </c>
      <c r="D42" s="6">
        <f t="shared" si="0"/>
        <v>41826</v>
      </c>
      <c r="E42" s="6">
        <f t="shared" si="1"/>
        <v>41645</v>
      </c>
      <c r="F42" s="6">
        <f t="shared" si="2"/>
        <v>41461</v>
      </c>
      <c r="G42" s="6">
        <f t="shared" si="3"/>
        <v>41280</v>
      </c>
      <c r="H42" s="6">
        <f t="shared" si="4"/>
        <v>41096</v>
      </c>
      <c r="I42" s="6">
        <f t="shared" si="5"/>
        <v>40914</v>
      </c>
      <c r="J42" s="6">
        <f t="shared" si="6"/>
        <v>40730</v>
      </c>
      <c r="K42" s="6">
        <f t="shared" si="7"/>
        <v>40549</v>
      </c>
      <c r="L42" s="6">
        <f t="shared" si="8"/>
        <v>40365</v>
      </c>
      <c r="M42" s="6">
        <f t="shared" si="9"/>
        <v>40184</v>
      </c>
      <c r="N42" s="9">
        <v>-108.97548666187799</v>
      </c>
      <c r="O42" s="9">
        <v>-108.884275177855</v>
      </c>
      <c r="P42" s="9">
        <v>-111.13717132622</v>
      </c>
      <c r="Q42" s="9">
        <v>-112.807366121162</v>
      </c>
      <c r="R42" s="9">
        <v>-112.805644456495</v>
      </c>
      <c r="S42" s="9">
        <v>-108.81667690574101</v>
      </c>
      <c r="T42" s="9">
        <v>-109.606118001529</v>
      </c>
      <c r="U42" s="9">
        <v>-104.63056881121</v>
      </c>
      <c r="V42" s="9">
        <v>-110.261087348221</v>
      </c>
      <c r="W42" s="9">
        <v>-106.25648366842699</v>
      </c>
      <c r="Z42" t="s">
        <v>505</v>
      </c>
    </row>
    <row r="43" spans="1:26" x14ac:dyDescent="0.25">
      <c r="A43" s="1" t="s">
        <v>13</v>
      </c>
      <c r="B43" s="5" t="s">
        <v>235</v>
      </c>
      <c r="C43" s="3">
        <v>43572</v>
      </c>
      <c r="D43" s="6">
        <f t="shared" si="0"/>
        <v>43390</v>
      </c>
      <c r="E43" s="6">
        <f t="shared" si="1"/>
        <v>43207</v>
      </c>
      <c r="F43" s="6">
        <f t="shared" si="2"/>
        <v>43025</v>
      </c>
      <c r="G43" s="6">
        <f t="shared" si="3"/>
        <v>42842</v>
      </c>
      <c r="H43" s="6">
        <f t="shared" si="4"/>
        <v>42660</v>
      </c>
      <c r="I43" s="6">
        <f t="shared" si="5"/>
        <v>42477</v>
      </c>
      <c r="J43" s="6">
        <f t="shared" si="6"/>
        <v>42294</v>
      </c>
      <c r="K43" s="6">
        <f t="shared" si="7"/>
        <v>42111</v>
      </c>
      <c r="L43" s="6">
        <f t="shared" si="8"/>
        <v>41929</v>
      </c>
      <c r="M43" s="6">
        <f t="shared" si="9"/>
        <v>41746</v>
      </c>
      <c r="N43" s="9">
        <v>-91.317419534889098</v>
      </c>
      <c r="O43" s="9">
        <v>-91.7496879469211</v>
      </c>
      <c r="P43" s="9">
        <v>-89.970842747908506</v>
      </c>
      <c r="Q43" s="9">
        <v>-84.466438463555903</v>
      </c>
      <c r="R43" s="9">
        <v>-89.091306061968595</v>
      </c>
      <c r="S43" s="9">
        <v>-89.207214718084003</v>
      </c>
      <c r="T43" s="9">
        <v>-89.678221394655694</v>
      </c>
      <c r="U43" s="9">
        <v>-76.379055487596105</v>
      </c>
      <c r="V43" s="9">
        <v>-81.922333234002195</v>
      </c>
      <c r="W43" s="9">
        <v>-75.470609729792997</v>
      </c>
      <c r="Z43" t="s">
        <v>505</v>
      </c>
    </row>
    <row r="44" spans="1:26" x14ac:dyDescent="0.25">
      <c r="A44" s="1" t="s">
        <v>169</v>
      </c>
      <c r="B44" s="5" t="s">
        <v>391</v>
      </c>
      <c r="C44" s="3">
        <v>40812</v>
      </c>
      <c r="D44" s="6">
        <f t="shared" si="0"/>
        <v>40628</v>
      </c>
      <c r="E44" s="6">
        <f t="shared" si="1"/>
        <v>40447</v>
      </c>
      <c r="F44" s="6">
        <f t="shared" si="2"/>
        <v>40263</v>
      </c>
      <c r="G44" s="6">
        <f t="shared" si="3"/>
        <v>40082</v>
      </c>
      <c r="H44" s="6">
        <f t="shared" si="4"/>
        <v>39898</v>
      </c>
      <c r="I44" s="6">
        <f t="shared" si="5"/>
        <v>39717</v>
      </c>
      <c r="J44" s="6">
        <f t="shared" si="6"/>
        <v>39533</v>
      </c>
      <c r="K44" s="6">
        <f t="shared" si="7"/>
        <v>39351</v>
      </c>
      <c r="L44" s="6">
        <f t="shared" si="8"/>
        <v>39167</v>
      </c>
      <c r="M44" s="6">
        <f t="shared" si="9"/>
        <v>38986</v>
      </c>
      <c r="N44" s="9">
        <v>-180.42100107487599</v>
      </c>
      <c r="O44" s="9">
        <v>-180.594490177496</v>
      </c>
      <c r="P44" s="9">
        <v>-180.76910776358</v>
      </c>
      <c r="Q44" s="9">
        <v>-99.175473576617094</v>
      </c>
      <c r="R44" s="9">
        <v>-98.716402196996697</v>
      </c>
      <c r="S44" s="9">
        <v>-98.084751689174297</v>
      </c>
      <c r="T44" s="9">
        <v>-96.155794237012898</v>
      </c>
      <c r="U44" s="9">
        <v>-93.651809630619994</v>
      </c>
      <c r="V44" s="9">
        <v>-90.748225079573103</v>
      </c>
      <c r="W44" s="9">
        <v>-93.203190003979003</v>
      </c>
      <c r="Z44" t="s">
        <v>505</v>
      </c>
    </row>
    <row r="45" spans="1:26" x14ac:dyDescent="0.25">
      <c r="A45" s="1" t="s">
        <v>49</v>
      </c>
      <c r="B45" s="5" t="s">
        <v>271</v>
      </c>
      <c r="C45" s="3">
        <v>40156</v>
      </c>
      <c r="D45" s="6">
        <f t="shared" si="0"/>
        <v>39973</v>
      </c>
      <c r="E45" s="6">
        <f t="shared" si="1"/>
        <v>39791</v>
      </c>
      <c r="F45" s="6">
        <f t="shared" si="2"/>
        <v>39608</v>
      </c>
      <c r="G45" s="6">
        <f t="shared" si="3"/>
        <v>39425</v>
      </c>
      <c r="H45" s="6">
        <f t="shared" si="4"/>
        <v>39242</v>
      </c>
      <c r="I45" s="6">
        <f t="shared" si="5"/>
        <v>39060</v>
      </c>
      <c r="J45" s="6">
        <f t="shared" si="6"/>
        <v>38877</v>
      </c>
      <c r="K45" s="6">
        <f t="shared" si="7"/>
        <v>38695</v>
      </c>
      <c r="L45" s="6">
        <f t="shared" si="8"/>
        <v>38512</v>
      </c>
      <c r="M45" s="6">
        <f t="shared" si="9"/>
        <v>38330</v>
      </c>
      <c r="N45" s="9">
        <v>-165.170466086967</v>
      </c>
      <c r="O45" s="9">
        <v>-152.913841813445</v>
      </c>
      <c r="P45" s="9">
        <v>-155.984375932631</v>
      </c>
      <c r="Q45" s="9">
        <v>-156.28670129951101</v>
      </c>
      <c r="R45" s="9">
        <v>-158.96752034623</v>
      </c>
      <c r="S45" s="9">
        <v>-156.957387919816</v>
      </c>
      <c r="T45" s="9">
        <v>-148.84706857844799</v>
      </c>
      <c r="U45" s="9">
        <v>-156.239452002229</v>
      </c>
      <c r="V45" s="9">
        <v>-165.131215163429</v>
      </c>
      <c r="W45" s="9">
        <v>-170.64628818382499</v>
      </c>
      <c r="Z45" t="s">
        <v>505</v>
      </c>
    </row>
    <row r="46" spans="1:26" x14ac:dyDescent="0.25">
      <c r="A46" s="1" t="s">
        <v>88</v>
      </c>
      <c r="B46" s="5" t="s">
        <v>310</v>
      </c>
      <c r="C46" s="3">
        <v>40332</v>
      </c>
      <c r="D46" s="6">
        <f t="shared" si="0"/>
        <v>40150</v>
      </c>
      <c r="E46" s="6">
        <f t="shared" si="1"/>
        <v>39967</v>
      </c>
      <c r="F46" s="6">
        <f t="shared" si="2"/>
        <v>39785</v>
      </c>
      <c r="G46" s="6">
        <f t="shared" si="3"/>
        <v>39602</v>
      </c>
      <c r="H46" s="6">
        <f t="shared" si="4"/>
        <v>39419</v>
      </c>
      <c r="I46" s="6">
        <f t="shared" si="5"/>
        <v>39236</v>
      </c>
      <c r="J46" s="6">
        <f t="shared" si="6"/>
        <v>39054</v>
      </c>
      <c r="K46" s="6">
        <f t="shared" si="7"/>
        <v>38871</v>
      </c>
      <c r="L46" s="6">
        <f t="shared" si="8"/>
        <v>38689</v>
      </c>
      <c r="M46" s="6">
        <f t="shared" si="9"/>
        <v>38506</v>
      </c>
      <c r="N46" s="9">
        <v>-147.05564014678799</v>
      </c>
      <c r="O46" s="9">
        <v>-148.05727744259701</v>
      </c>
      <c r="P46" s="9">
        <v>-148.83478359195701</v>
      </c>
      <c r="Q46" s="9">
        <v>-151.31315110067399</v>
      </c>
      <c r="R46" s="9">
        <v>-154.454422542998</v>
      </c>
      <c r="S46" s="9">
        <v>-127.46734662601099</v>
      </c>
      <c r="T46" s="9">
        <v>-136.56441060236099</v>
      </c>
      <c r="U46" s="9">
        <v>-145.017888038135</v>
      </c>
      <c r="V46" s="9">
        <v>-150.21078955160999</v>
      </c>
      <c r="W46" s="9">
        <v>-156.890378789088</v>
      </c>
      <c r="Z46" t="s">
        <v>505</v>
      </c>
    </row>
    <row r="47" spans="1:26" x14ac:dyDescent="0.25">
      <c r="A47" s="1" t="s">
        <v>202</v>
      </c>
      <c r="B47" s="5" t="s">
        <v>424</v>
      </c>
      <c r="C47" s="3">
        <v>43200</v>
      </c>
      <c r="D47" s="6">
        <f t="shared" si="0"/>
        <v>43018</v>
      </c>
      <c r="E47" s="6">
        <f t="shared" si="1"/>
        <v>42835</v>
      </c>
      <c r="F47" s="6">
        <f t="shared" si="2"/>
        <v>42653</v>
      </c>
      <c r="G47" s="6">
        <f t="shared" si="3"/>
        <v>42470</v>
      </c>
      <c r="H47" s="6">
        <f t="shared" si="4"/>
        <v>42287</v>
      </c>
      <c r="I47" s="6">
        <f t="shared" si="5"/>
        <v>42104</v>
      </c>
      <c r="J47" s="6">
        <f t="shared" si="6"/>
        <v>41922</v>
      </c>
      <c r="K47" s="6">
        <f t="shared" si="7"/>
        <v>41739</v>
      </c>
      <c r="L47" s="6">
        <f t="shared" si="8"/>
        <v>41557</v>
      </c>
      <c r="M47" s="6">
        <f t="shared" si="9"/>
        <v>41374</v>
      </c>
      <c r="N47" s="9">
        <v>-213.41345510464799</v>
      </c>
      <c r="O47" s="9">
        <v>-203.482175661811</v>
      </c>
      <c r="P47" s="9">
        <v>-209.895833333333</v>
      </c>
      <c r="Q47" s="9">
        <v>-209.895833333333</v>
      </c>
      <c r="R47" s="9">
        <v>-209.895833333333</v>
      </c>
      <c r="S47" s="9">
        <v>-209.895833333333</v>
      </c>
      <c r="T47" s="9">
        <v>-209.895833333333</v>
      </c>
      <c r="U47" s="9">
        <v>-209.895833333333</v>
      </c>
      <c r="V47" s="9">
        <v>-209.895833333333</v>
      </c>
      <c r="W47" s="9">
        <v>-209.895833333333</v>
      </c>
      <c r="Z47" t="s">
        <v>505</v>
      </c>
    </row>
    <row r="48" spans="1:26" x14ac:dyDescent="0.25">
      <c r="A48" s="1" t="s">
        <v>89</v>
      </c>
      <c r="B48" s="5" t="s">
        <v>311</v>
      </c>
      <c r="C48" s="3">
        <v>41912</v>
      </c>
      <c r="D48" s="6">
        <f t="shared" si="0"/>
        <v>41728</v>
      </c>
      <c r="E48" s="6">
        <f t="shared" si="1"/>
        <v>41547</v>
      </c>
      <c r="F48" s="6">
        <f t="shared" si="2"/>
        <v>41363</v>
      </c>
      <c r="G48" s="6">
        <f t="shared" si="3"/>
        <v>41182</v>
      </c>
      <c r="H48" s="6">
        <f t="shared" si="4"/>
        <v>40998</v>
      </c>
      <c r="I48" s="6">
        <f t="shared" si="5"/>
        <v>40816</v>
      </c>
      <c r="J48" s="6">
        <f t="shared" si="6"/>
        <v>40632</v>
      </c>
      <c r="K48" s="6">
        <f t="shared" si="7"/>
        <v>40451</v>
      </c>
      <c r="L48" s="6">
        <f t="shared" si="8"/>
        <v>40267</v>
      </c>
      <c r="M48" s="6">
        <f t="shared" si="9"/>
        <v>40086</v>
      </c>
      <c r="N48" s="9">
        <v>-108.930233193986</v>
      </c>
      <c r="O48" s="9">
        <v>-105.710964356692</v>
      </c>
      <c r="P48" s="9">
        <v>-103.65433052451201</v>
      </c>
      <c r="Q48" s="9">
        <v>-102.595679260898</v>
      </c>
      <c r="R48" s="9">
        <v>-100.535067887865</v>
      </c>
      <c r="S48" s="9">
        <v>-107.90299293256</v>
      </c>
      <c r="T48" s="9">
        <v>-97.723997443993497</v>
      </c>
      <c r="U48" s="9">
        <v>-90.764795861406498</v>
      </c>
      <c r="V48" s="9">
        <v>-87.537737745762101</v>
      </c>
      <c r="W48" s="9">
        <v>-95.144946891681698</v>
      </c>
      <c r="Z48" t="s">
        <v>505</v>
      </c>
    </row>
    <row r="49" spans="1:26" x14ac:dyDescent="0.25">
      <c r="A49" s="1" t="s">
        <v>178</v>
      </c>
      <c r="B49" s="5" t="s">
        <v>400</v>
      </c>
      <c r="C49" s="3">
        <v>39370</v>
      </c>
      <c r="D49" s="6">
        <f t="shared" si="0"/>
        <v>39187</v>
      </c>
      <c r="E49" s="6">
        <f t="shared" si="1"/>
        <v>39005</v>
      </c>
      <c r="F49" s="6">
        <f t="shared" si="2"/>
        <v>38822</v>
      </c>
      <c r="G49" s="6">
        <f t="shared" si="3"/>
        <v>38640</v>
      </c>
      <c r="H49" s="6">
        <f t="shared" si="4"/>
        <v>38457</v>
      </c>
      <c r="I49" s="6">
        <f t="shared" si="5"/>
        <v>38275</v>
      </c>
      <c r="J49" s="6">
        <f t="shared" si="6"/>
        <v>38092</v>
      </c>
      <c r="K49" s="6">
        <f t="shared" si="7"/>
        <v>37909</v>
      </c>
      <c r="L49" s="6">
        <f t="shared" si="8"/>
        <v>37726</v>
      </c>
      <c r="M49" s="6">
        <f t="shared" si="9"/>
        <v>37544</v>
      </c>
      <c r="N49" s="9">
        <v>-185.129035137796</v>
      </c>
      <c r="O49" s="9">
        <v>-186.06640077228599</v>
      </c>
      <c r="P49" s="9">
        <v>-187.00378038876499</v>
      </c>
      <c r="Q49" s="9">
        <v>-188.173645041713</v>
      </c>
      <c r="R49" s="9">
        <v>-120.75371416834101</v>
      </c>
      <c r="S49" s="9">
        <v>-121.14738454642399</v>
      </c>
      <c r="T49" s="9">
        <v>-121.92370546073499</v>
      </c>
      <c r="U49" s="9">
        <v>-123.594121006466</v>
      </c>
      <c r="V49" s="9">
        <v>-125.360505461136</v>
      </c>
      <c r="W49" s="9">
        <v>-132.137117208982</v>
      </c>
      <c r="Z49" t="s">
        <v>505</v>
      </c>
    </row>
    <row r="50" spans="1:26" x14ac:dyDescent="0.25">
      <c r="A50" s="1" t="s">
        <v>168</v>
      </c>
      <c r="B50" s="5" t="s">
        <v>390</v>
      </c>
      <c r="C50" s="3">
        <v>40535</v>
      </c>
      <c r="D50" s="6">
        <f t="shared" si="0"/>
        <v>40352</v>
      </c>
      <c r="E50" s="6">
        <f t="shared" si="1"/>
        <v>40170</v>
      </c>
      <c r="F50" s="6">
        <f t="shared" si="2"/>
        <v>39987</v>
      </c>
      <c r="G50" s="6">
        <f t="shared" si="3"/>
        <v>39805</v>
      </c>
      <c r="H50" s="6">
        <f t="shared" si="4"/>
        <v>39622</v>
      </c>
      <c r="I50" s="6">
        <f t="shared" si="5"/>
        <v>39439</v>
      </c>
      <c r="J50" s="6">
        <f t="shared" si="6"/>
        <v>39256</v>
      </c>
      <c r="K50" s="6">
        <f t="shared" si="7"/>
        <v>39074</v>
      </c>
      <c r="L50" s="6">
        <f t="shared" si="8"/>
        <v>38891</v>
      </c>
      <c r="M50" s="6">
        <f t="shared" si="9"/>
        <v>38709</v>
      </c>
      <c r="N50" s="9">
        <v>-185.800735985328</v>
      </c>
      <c r="O50" s="9">
        <v>-165.422509762727</v>
      </c>
      <c r="P50" s="9">
        <v>-193.02577520093899</v>
      </c>
      <c r="Q50" s="9">
        <v>-155.68054353294499</v>
      </c>
      <c r="R50" s="9">
        <v>-150.961788683913</v>
      </c>
      <c r="S50" s="9">
        <v>-150.22403079971701</v>
      </c>
      <c r="T50" s="9">
        <v>-152.732083272365</v>
      </c>
      <c r="U50" s="9">
        <v>-152.377840355008</v>
      </c>
      <c r="V50" s="9">
        <v>-154.94171977239299</v>
      </c>
      <c r="W50" s="9">
        <v>-155.32332560008999</v>
      </c>
      <c r="Z50" t="s">
        <v>505</v>
      </c>
    </row>
    <row r="51" spans="1:26" x14ac:dyDescent="0.25">
      <c r="A51" s="1" t="s">
        <v>108</v>
      </c>
      <c r="B51" s="5" t="s">
        <v>330</v>
      </c>
      <c r="C51" s="3">
        <v>40843</v>
      </c>
      <c r="D51" s="6">
        <f t="shared" si="0"/>
        <v>40660</v>
      </c>
      <c r="E51" s="6">
        <f t="shared" si="1"/>
        <v>40478</v>
      </c>
      <c r="F51" s="6">
        <f t="shared" si="2"/>
        <v>40295</v>
      </c>
      <c r="G51" s="6">
        <f t="shared" si="3"/>
        <v>40113</v>
      </c>
      <c r="H51" s="6">
        <f t="shared" si="4"/>
        <v>39930</v>
      </c>
      <c r="I51" s="6">
        <f t="shared" si="5"/>
        <v>39748</v>
      </c>
      <c r="J51" s="6">
        <f t="shared" si="6"/>
        <v>39565</v>
      </c>
      <c r="K51" s="6">
        <f t="shared" si="7"/>
        <v>39382</v>
      </c>
      <c r="L51" s="6">
        <f t="shared" si="8"/>
        <v>39199</v>
      </c>
      <c r="M51" s="6">
        <f t="shared" si="9"/>
        <v>39017</v>
      </c>
      <c r="N51" s="9">
        <v>-184.40741296848401</v>
      </c>
      <c r="O51" s="9">
        <v>-185.18825205599799</v>
      </c>
      <c r="P51" s="9">
        <v>-187.28725757603601</v>
      </c>
      <c r="Q51" s="9">
        <v>-188.08978610092799</v>
      </c>
      <c r="R51" s="9">
        <v>-193.45024283489599</v>
      </c>
      <c r="S51" s="9">
        <v>-173.90216500330999</v>
      </c>
      <c r="T51" s="9">
        <v>-157.11727068701401</v>
      </c>
      <c r="U51" s="9">
        <v>-153.55374164682101</v>
      </c>
      <c r="V51" s="9">
        <v>-154.659914476978</v>
      </c>
      <c r="W51" s="9">
        <v>-155.03943675854799</v>
      </c>
      <c r="Z51" t="s">
        <v>505</v>
      </c>
    </row>
    <row r="52" spans="1:26" x14ac:dyDescent="0.25">
      <c r="A52" s="1" t="s">
        <v>109</v>
      </c>
      <c r="B52" s="5" t="s">
        <v>331</v>
      </c>
      <c r="C52" s="3">
        <v>39629</v>
      </c>
      <c r="D52" s="6">
        <f t="shared" si="0"/>
        <v>39446</v>
      </c>
      <c r="E52" s="6">
        <f t="shared" si="1"/>
        <v>39263</v>
      </c>
      <c r="F52" s="6">
        <f t="shared" si="2"/>
        <v>39081</v>
      </c>
      <c r="G52" s="6">
        <f t="shared" si="3"/>
        <v>38898</v>
      </c>
      <c r="H52" s="6">
        <f t="shared" si="4"/>
        <v>38716</v>
      </c>
      <c r="I52" s="6">
        <f t="shared" si="5"/>
        <v>38533</v>
      </c>
      <c r="J52" s="6">
        <f t="shared" si="6"/>
        <v>38351</v>
      </c>
      <c r="K52" s="6">
        <f t="shared" si="7"/>
        <v>38168</v>
      </c>
      <c r="L52" s="6">
        <f t="shared" si="8"/>
        <v>37985</v>
      </c>
      <c r="M52" s="6">
        <f t="shared" si="9"/>
        <v>37802</v>
      </c>
      <c r="N52" s="9">
        <v>-125.767233166925</v>
      </c>
      <c r="O52" s="9">
        <v>-137.24489829207999</v>
      </c>
      <c r="P52" s="9">
        <v>-134.84128951238901</v>
      </c>
      <c r="Q52" s="9">
        <v>-123.882811322357</v>
      </c>
      <c r="R52" s="9">
        <v>-133.388313448742</v>
      </c>
      <c r="S52" s="9">
        <v>-141.10622338821699</v>
      </c>
      <c r="T52" s="9">
        <v>-140.86048493661701</v>
      </c>
      <c r="U52" s="9">
        <v>-140.16298132853399</v>
      </c>
      <c r="V52" s="9">
        <v>-149.02369163293901</v>
      </c>
      <c r="W52" s="9">
        <v>-151.686677352224</v>
      </c>
      <c r="Z52" t="s">
        <v>505</v>
      </c>
    </row>
    <row r="53" spans="1:26" x14ac:dyDescent="0.25">
      <c r="A53" s="1" t="s">
        <v>68</v>
      </c>
      <c r="B53" s="5" t="s">
        <v>290</v>
      </c>
      <c r="C53" s="3">
        <v>39553</v>
      </c>
      <c r="D53" s="6">
        <f t="shared" si="0"/>
        <v>39370</v>
      </c>
      <c r="E53" s="6">
        <f t="shared" si="1"/>
        <v>39187</v>
      </c>
      <c r="F53" s="6">
        <f t="shared" si="2"/>
        <v>39005</v>
      </c>
      <c r="G53" s="6">
        <f t="shared" si="3"/>
        <v>38822</v>
      </c>
      <c r="H53" s="6">
        <f t="shared" si="4"/>
        <v>38640</v>
      </c>
      <c r="I53" s="6">
        <f t="shared" si="5"/>
        <v>38457</v>
      </c>
      <c r="J53" s="6">
        <f t="shared" si="6"/>
        <v>38275</v>
      </c>
      <c r="K53" s="6">
        <f t="shared" si="7"/>
        <v>38092</v>
      </c>
      <c r="L53" s="6">
        <f t="shared" si="8"/>
        <v>37909</v>
      </c>
      <c r="M53" s="6">
        <f t="shared" si="9"/>
        <v>37726</v>
      </c>
      <c r="N53" s="9">
        <v>-113.607332481501</v>
      </c>
      <c r="O53" s="9">
        <v>-156.17018739057801</v>
      </c>
      <c r="P53" s="9">
        <v>-116.800390182268</v>
      </c>
      <c r="Q53" s="9">
        <v>-159.66482152074701</v>
      </c>
      <c r="R53" s="9">
        <v>-123.070039570558</v>
      </c>
      <c r="S53" s="9">
        <v>-147.15395981619301</v>
      </c>
      <c r="T53" s="9">
        <v>-123.783053242845</v>
      </c>
      <c r="U53" s="9">
        <v>-136.08211703842801</v>
      </c>
      <c r="V53" s="9">
        <v>-141.61117967961499</v>
      </c>
      <c r="W53" s="9">
        <v>-149.42470475139299</v>
      </c>
      <c r="Z53" t="s">
        <v>505</v>
      </c>
    </row>
    <row r="54" spans="1:26" x14ac:dyDescent="0.25">
      <c r="A54" s="1" t="s">
        <v>10</v>
      </c>
      <c r="B54" s="5" t="s">
        <v>232</v>
      </c>
      <c r="C54" s="3">
        <v>39689</v>
      </c>
      <c r="D54" s="6">
        <f t="shared" si="0"/>
        <v>39507</v>
      </c>
      <c r="E54" s="6">
        <f t="shared" si="1"/>
        <v>39323</v>
      </c>
      <c r="F54" s="6">
        <f t="shared" si="2"/>
        <v>39142</v>
      </c>
      <c r="G54" s="6">
        <f t="shared" si="3"/>
        <v>38958</v>
      </c>
      <c r="H54" s="6">
        <f t="shared" si="4"/>
        <v>38777</v>
      </c>
      <c r="I54" s="6">
        <f t="shared" si="5"/>
        <v>38593</v>
      </c>
      <c r="J54" s="6">
        <f t="shared" si="6"/>
        <v>38412</v>
      </c>
      <c r="K54" s="6">
        <f t="shared" si="7"/>
        <v>38228</v>
      </c>
      <c r="L54" s="6">
        <f t="shared" si="8"/>
        <v>38046</v>
      </c>
      <c r="M54" s="6">
        <f t="shared" si="9"/>
        <v>37862</v>
      </c>
      <c r="N54" s="9">
        <v>-166.34910002235799</v>
      </c>
      <c r="O54" s="9">
        <v>-140.22975494788801</v>
      </c>
      <c r="P54" s="9">
        <v>-166.775013317201</v>
      </c>
      <c r="Q54" s="9">
        <v>-136.170537194329</v>
      </c>
      <c r="R54" s="9">
        <v>-171.10517053075</v>
      </c>
      <c r="S54" s="9">
        <v>-155.9298813506</v>
      </c>
      <c r="T54" s="9">
        <v>-163.167833522905</v>
      </c>
      <c r="U54" s="9">
        <v>-163.049158039632</v>
      </c>
      <c r="V54" s="9">
        <v>-190.785461702893</v>
      </c>
      <c r="W54" s="9">
        <v>-191.02406646476601</v>
      </c>
      <c r="Z54" t="s">
        <v>505</v>
      </c>
    </row>
    <row r="55" spans="1:26" x14ac:dyDescent="0.25">
      <c r="A55" s="1" t="s">
        <v>113</v>
      </c>
      <c r="B55" s="5" t="s">
        <v>335</v>
      </c>
      <c r="C55" s="3">
        <v>43259</v>
      </c>
      <c r="D55" s="6">
        <f t="shared" si="0"/>
        <v>43077</v>
      </c>
      <c r="E55" s="6">
        <f t="shared" si="1"/>
        <v>42894</v>
      </c>
      <c r="F55" s="6">
        <f t="shared" si="2"/>
        <v>42712</v>
      </c>
      <c r="G55" s="6">
        <f t="shared" si="3"/>
        <v>42529</v>
      </c>
      <c r="H55" s="6">
        <f t="shared" si="4"/>
        <v>42346</v>
      </c>
      <c r="I55" s="6">
        <f t="shared" si="5"/>
        <v>42163</v>
      </c>
      <c r="J55" s="6">
        <f t="shared" si="6"/>
        <v>41981</v>
      </c>
      <c r="K55" s="6">
        <f t="shared" si="7"/>
        <v>41798</v>
      </c>
      <c r="L55" s="6">
        <f t="shared" si="8"/>
        <v>41616</v>
      </c>
      <c r="M55" s="6">
        <f t="shared" si="9"/>
        <v>41433</v>
      </c>
      <c r="N55" s="9">
        <v>-180.99012601283201</v>
      </c>
      <c r="O55" s="9">
        <v>-192.73222676717799</v>
      </c>
      <c r="P55" s="9">
        <v>-188.40925189976801</v>
      </c>
      <c r="Q55" s="9">
        <v>-203.34718592983899</v>
      </c>
      <c r="R55" s="9">
        <v>-192.66552162201401</v>
      </c>
      <c r="S55" s="9">
        <v>-205.698518907498</v>
      </c>
      <c r="T55" s="9">
        <v>-205.34968311510499</v>
      </c>
      <c r="U55" s="9">
        <v>-204.22441840677999</v>
      </c>
      <c r="V55" s="9">
        <v>-196.452434042779</v>
      </c>
      <c r="W55" s="9">
        <v>-189.92708352704801</v>
      </c>
      <c r="Z55" t="s">
        <v>505</v>
      </c>
    </row>
    <row r="56" spans="1:26" x14ac:dyDescent="0.25">
      <c r="A56" s="1" t="s">
        <v>50</v>
      </c>
      <c r="B56" s="5" t="s">
        <v>272</v>
      </c>
      <c r="C56" s="3">
        <v>39478</v>
      </c>
      <c r="D56" s="6">
        <f t="shared" si="0"/>
        <v>39294</v>
      </c>
      <c r="E56" s="6">
        <f t="shared" si="1"/>
        <v>39113</v>
      </c>
      <c r="F56" s="6">
        <f t="shared" si="2"/>
        <v>38929</v>
      </c>
      <c r="G56" s="6">
        <f t="shared" si="3"/>
        <v>38748</v>
      </c>
      <c r="H56" s="6">
        <f t="shared" si="4"/>
        <v>38564</v>
      </c>
      <c r="I56" s="6">
        <f t="shared" si="5"/>
        <v>38383</v>
      </c>
      <c r="J56" s="6">
        <f t="shared" si="6"/>
        <v>38199</v>
      </c>
      <c r="K56" s="6">
        <f t="shared" si="7"/>
        <v>38017</v>
      </c>
      <c r="L56" s="6">
        <f t="shared" si="8"/>
        <v>37833</v>
      </c>
      <c r="M56" s="6">
        <f t="shared" si="9"/>
        <v>37652</v>
      </c>
      <c r="N56" s="9">
        <v>-122.055921957585</v>
      </c>
      <c r="O56" s="9">
        <v>-99.499716419464605</v>
      </c>
      <c r="P56" s="9">
        <v>-127.80078852894501</v>
      </c>
      <c r="Q56" s="9">
        <v>-107.61039956965099</v>
      </c>
      <c r="R56" s="9">
        <v>-141.890756730455</v>
      </c>
      <c r="S56" s="9">
        <v>-120.848404112994</v>
      </c>
      <c r="T56" s="9">
        <v>-148.41214437071699</v>
      </c>
      <c r="U56" s="9">
        <v>-136.57726611361801</v>
      </c>
      <c r="V56" s="9">
        <v>-158.20792100353901</v>
      </c>
      <c r="W56" s="9">
        <v>-138.86141775646601</v>
      </c>
      <c r="Z56" t="s">
        <v>505</v>
      </c>
    </row>
    <row r="57" spans="1:26" x14ac:dyDescent="0.25">
      <c r="A57" s="1" t="s">
        <v>133</v>
      </c>
      <c r="B57" s="5" t="s">
        <v>355</v>
      </c>
      <c r="C57" s="3">
        <v>40093</v>
      </c>
      <c r="D57" s="6">
        <f t="shared" si="0"/>
        <v>39910</v>
      </c>
      <c r="E57" s="6">
        <f t="shared" si="1"/>
        <v>39728</v>
      </c>
      <c r="F57" s="6">
        <f t="shared" si="2"/>
        <v>39545</v>
      </c>
      <c r="G57" s="6">
        <f t="shared" si="3"/>
        <v>39362</v>
      </c>
      <c r="H57" s="6">
        <f t="shared" si="4"/>
        <v>39179</v>
      </c>
      <c r="I57" s="6">
        <f t="shared" si="5"/>
        <v>38997</v>
      </c>
      <c r="J57" s="6">
        <f t="shared" si="6"/>
        <v>38814</v>
      </c>
      <c r="K57" s="6">
        <f t="shared" si="7"/>
        <v>38632</v>
      </c>
      <c r="L57" s="6">
        <f t="shared" si="8"/>
        <v>38449</v>
      </c>
      <c r="M57" s="6">
        <f t="shared" si="9"/>
        <v>38267</v>
      </c>
      <c r="N57" s="9">
        <v>-120.767424737735</v>
      </c>
      <c r="O57" s="9">
        <v>-120.146745099348</v>
      </c>
      <c r="P57" s="9">
        <v>-109.509846409753</v>
      </c>
      <c r="Q57" s="9">
        <v>-111.0689898303</v>
      </c>
      <c r="R57" s="9">
        <v>-105.696833905438</v>
      </c>
      <c r="S57" s="9">
        <v>-124.652977564088</v>
      </c>
      <c r="T57" s="9">
        <v>-124.057010119496</v>
      </c>
      <c r="U57" s="9">
        <v>-117.85635362564</v>
      </c>
      <c r="V57" s="9">
        <v>-136.22625628610501</v>
      </c>
      <c r="W57" s="9">
        <v>-118.966401044092</v>
      </c>
      <c r="Z57" t="s">
        <v>505</v>
      </c>
    </row>
    <row r="58" spans="1:26" x14ac:dyDescent="0.25">
      <c r="A58" s="1" t="s">
        <v>122</v>
      </c>
      <c r="B58" s="5" t="s">
        <v>344</v>
      </c>
      <c r="C58" s="3">
        <v>39199</v>
      </c>
      <c r="D58" s="6">
        <f t="shared" si="0"/>
        <v>39017</v>
      </c>
      <c r="E58" s="6">
        <f t="shared" si="1"/>
        <v>38834</v>
      </c>
      <c r="F58" s="6">
        <f t="shared" si="2"/>
        <v>38652</v>
      </c>
      <c r="G58" s="6">
        <f t="shared" si="3"/>
        <v>38469</v>
      </c>
      <c r="H58" s="6">
        <f t="shared" si="4"/>
        <v>38287</v>
      </c>
      <c r="I58" s="6">
        <f t="shared" si="5"/>
        <v>38104</v>
      </c>
      <c r="J58" s="6">
        <f t="shared" si="6"/>
        <v>37921</v>
      </c>
      <c r="K58" s="6">
        <f t="shared" si="7"/>
        <v>37738</v>
      </c>
      <c r="L58" s="6">
        <f t="shared" si="8"/>
        <v>37556</v>
      </c>
      <c r="M58" s="6">
        <f t="shared" si="9"/>
        <v>37373</v>
      </c>
      <c r="N58" s="9">
        <v>-91.678065749304295</v>
      </c>
      <c r="O58" s="9">
        <v>-90.989219673943197</v>
      </c>
      <c r="P58" s="9">
        <v>-95.267178311348999</v>
      </c>
      <c r="Q58" s="9">
        <v>-93.764207121052394</v>
      </c>
      <c r="R58" s="9">
        <v>-93.385915543794596</v>
      </c>
      <c r="S58" s="9">
        <v>-89.645757018386604</v>
      </c>
      <c r="T58" s="9">
        <v>-88.901044810048106</v>
      </c>
      <c r="U58" s="9">
        <v>-93.329412575593693</v>
      </c>
      <c r="V58" s="9">
        <v>-97.301281816964803</v>
      </c>
      <c r="W58" s="9">
        <v>-91.855979781308903</v>
      </c>
      <c r="Z58" t="s">
        <v>505</v>
      </c>
    </row>
    <row r="59" spans="1:26" x14ac:dyDescent="0.25">
      <c r="A59" s="1" t="s">
        <v>181</v>
      </c>
      <c r="B59" s="5" t="s">
        <v>403</v>
      </c>
      <c r="C59" s="3">
        <v>41152</v>
      </c>
      <c r="D59" s="6">
        <f t="shared" si="0"/>
        <v>40970</v>
      </c>
      <c r="E59" s="6">
        <f t="shared" si="1"/>
        <v>40786</v>
      </c>
      <c r="F59" s="6">
        <f t="shared" si="2"/>
        <v>40605</v>
      </c>
      <c r="G59" s="6">
        <f t="shared" si="3"/>
        <v>40421</v>
      </c>
      <c r="H59" s="6">
        <f t="shared" si="4"/>
        <v>40240</v>
      </c>
      <c r="I59" s="6">
        <f t="shared" si="5"/>
        <v>40056</v>
      </c>
      <c r="J59" s="6">
        <f t="shared" si="6"/>
        <v>39875</v>
      </c>
      <c r="K59" s="6">
        <f t="shared" si="7"/>
        <v>39691</v>
      </c>
      <c r="L59" s="6">
        <f t="shared" si="8"/>
        <v>39509</v>
      </c>
      <c r="M59" s="6">
        <f t="shared" si="9"/>
        <v>39325</v>
      </c>
      <c r="N59" s="9">
        <v>-173.00209413613899</v>
      </c>
      <c r="O59" s="9">
        <v>-177.47575055801201</v>
      </c>
      <c r="P59" s="9">
        <v>-161.44380254221201</v>
      </c>
      <c r="Q59" s="9">
        <v>-158.56417116053601</v>
      </c>
      <c r="R59" s="9">
        <v>-142.63386381292</v>
      </c>
      <c r="S59" s="9">
        <v>-139.038704202633</v>
      </c>
      <c r="T59" s="9">
        <v>-131.29901632931399</v>
      </c>
      <c r="U59" s="9">
        <v>-141.74346922569501</v>
      </c>
      <c r="V59" s="9">
        <v>-148.62489273229099</v>
      </c>
      <c r="W59" s="9">
        <v>-132.26924783220801</v>
      </c>
      <c r="Z59" t="s">
        <v>505</v>
      </c>
    </row>
    <row r="60" spans="1:26" x14ac:dyDescent="0.25">
      <c r="A60" s="1" t="s">
        <v>19</v>
      </c>
      <c r="B60" s="5" t="s">
        <v>241</v>
      </c>
      <c r="C60" s="3">
        <v>42165</v>
      </c>
      <c r="D60" s="6">
        <f t="shared" si="0"/>
        <v>41983</v>
      </c>
      <c r="E60" s="6">
        <f t="shared" si="1"/>
        <v>41800</v>
      </c>
      <c r="F60" s="6">
        <f t="shared" si="2"/>
        <v>41618</v>
      </c>
      <c r="G60" s="6">
        <f t="shared" si="3"/>
        <v>41435</v>
      </c>
      <c r="H60" s="6">
        <f t="shared" si="4"/>
        <v>41253</v>
      </c>
      <c r="I60" s="6">
        <f t="shared" si="5"/>
        <v>41070</v>
      </c>
      <c r="J60" s="6">
        <f t="shared" si="6"/>
        <v>40887</v>
      </c>
      <c r="K60" s="6">
        <f t="shared" si="7"/>
        <v>40704</v>
      </c>
      <c r="L60" s="6">
        <f t="shared" si="8"/>
        <v>40522</v>
      </c>
      <c r="M60" s="6">
        <f t="shared" si="9"/>
        <v>40339</v>
      </c>
      <c r="N60" s="9">
        <v>-141.590590152858</v>
      </c>
      <c r="O60" s="9">
        <v>-142.420684517994</v>
      </c>
      <c r="P60" s="9">
        <v>-141.50313478018401</v>
      </c>
      <c r="Q60" s="9">
        <v>-139.31195222723201</v>
      </c>
      <c r="R60" s="9">
        <v>-126.982506395759</v>
      </c>
      <c r="S60" s="9">
        <v>-122.38508492685401</v>
      </c>
      <c r="T60" s="9">
        <v>-127.172775590448</v>
      </c>
      <c r="U60" s="9">
        <v>-130.37886895686901</v>
      </c>
      <c r="V60" s="9">
        <v>-148.531290781075</v>
      </c>
      <c r="W60" s="9">
        <v>-161.371469874518</v>
      </c>
      <c r="Z60" t="s">
        <v>505</v>
      </c>
    </row>
    <row r="61" spans="1:26" x14ac:dyDescent="0.25">
      <c r="A61" s="1" t="s">
        <v>196</v>
      </c>
      <c r="B61" s="5" t="s">
        <v>418</v>
      </c>
      <c r="C61" s="3">
        <v>41394</v>
      </c>
      <c r="D61" s="6">
        <f t="shared" si="0"/>
        <v>41212</v>
      </c>
      <c r="E61" s="6">
        <f t="shared" si="1"/>
        <v>41029</v>
      </c>
      <c r="F61" s="6">
        <f t="shared" si="2"/>
        <v>40846</v>
      </c>
      <c r="G61" s="6">
        <f t="shared" si="3"/>
        <v>40663</v>
      </c>
      <c r="H61" s="6">
        <f t="shared" si="4"/>
        <v>40481</v>
      </c>
      <c r="I61" s="6">
        <f t="shared" si="5"/>
        <v>40298</v>
      </c>
      <c r="J61" s="6">
        <f t="shared" si="6"/>
        <v>40116</v>
      </c>
      <c r="K61" s="6">
        <f t="shared" si="7"/>
        <v>39933</v>
      </c>
      <c r="L61" s="6">
        <f t="shared" si="8"/>
        <v>39751</v>
      </c>
      <c r="M61" s="6">
        <f t="shared" si="9"/>
        <v>39568</v>
      </c>
      <c r="N61" s="9">
        <v>-174.541816716661</v>
      </c>
      <c r="O61" s="9">
        <v>-184.89594654839101</v>
      </c>
      <c r="P61" s="9">
        <v>-198.52122247895699</v>
      </c>
      <c r="Q61" s="9">
        <v>-188.567918270288</v>
      </c>
      <c r="R61" s="9">
        <v>-192.67138640076899</v>
      </c>
      <c r="S61" s="9">
        <v>-210.172096666843</v>
      </c>
      <c r="T61" s="9" t="e">
        <v>#N/A</v>
      </c>
      <c r="U61" s="9" t="e">
        <v>#N/A</v>
      </c>
      <c r="V61" s="9" t="e">
        <v>#N/A</v>
      </c>
      <c r="W61" s="9" t="e">
        <v>#N/A</v>
      </c>
      <c r="Z61" t="s">
        <v>505</v>
      </c>
    </row>
    <row r="62" spans="1:26" x14ac:dyDescent="0.25">
      <c r="A62" s="1" t="s">
        <v>166</v>
      </c>
      <c r="B62" s="5" t="s">
        <v>388</v>
      </c>
      <c r="C62" s="3">
        <v>40141</v>
      </c>
      <c r="D62" s="6">
        <f t="shared" si="0"/>
        <v>39957</v>
      </c>
      <c r="E62" s="6">
        <f t="shared" si="1"/>
        <v>39776</v>
      </c>
      <c r="F62" s="6">
        <f t="shared" si="2"/>
        <v>39592</v>
      </c>
      <c r="G62" s="6">
        <f t="shared" si="3"/>
        <v>39410</v>
      </c>
      <c r="H62" s="6">
        <f t="shared" si="4"/>
        <v>39226</v>
      </c>
      <c r="I62" s="6">
        <f t="shared" si="5"/>
        <v>39045</v>
      </c>
      <c r="J62" s="6">
        <f t="shared" si="6"/>
        <v>38861</v>
      </c>
      <c r="K62" s="6">
        <f t="shared" si="7"/>
        <v>38680</v>
      </c>
      <c r="L62" s="6">
        <f t="shared" si="8"/>
        <v>38496</v>
      </c>
      <c r="M62" s="6">
        <f t="shared" si="9"/>
        <v>38315</v>
      </c>
      <c r="N62" s="9">
        <v>-193.16674751975401</v>
      </c>
      <c r="O62" s="9">
        <v>-194.02424171687599</v>
      </c>
      <c r="P62" s="9">
        <v>-195.02009712323201</v>
      </c>
      <c r="Q62" s="9">
        <v>-158.94054034523401</v>
      </c>
      <c r="R62" s="9">
        <v>-155.73376329087299</v>
      </c>
      <c r="S62" s="9">
        <v>-156.78804088409001</v>
      </c>
      <c r="T62" s="9">
        <v>-158.937612161868</v>
      </c>
      <c r="U62" s="9">
        <v>-158.85130775423801</v>
      </c>
      <c r="V62" s="9">
        <v>-147.689158987555</v>
      </c>
      <c r="W62" s="9">
        <v>-155.57282008115499</v>
      </c>
      <c r="Z62" t="s">
        <v>505</v>
      </c>
    </row>
    <row r="63" spans="1:26" x14ac:dyDescent="0.25">
      <c r="A63" s="1" t="s">
        <v>162</v>
      </c>
      <c r="B63" s="5" t="s">
        <v>384</v>
      </c>
      <c r="C63" s="3">
        <v>39297</v>
      </c>
      <c r="D63" s="6">
        <f t="shared" si="0"/>
        <v>39116</v>
      </c>
      <c r="E63" s="6">
        <f t="shared" si="1"/>
        <v>38932</v>
      </c>
      <c r="F63" s="6">
        <f t="shared" si="2"/>
        <v>38751</v>
      </c>
      <c r="G63" s="6">
        <f t="shared" si="3"/>
        <v>38567</v>
      </c>
      <c r="H63" s="6">
        <f t="shared" si="4"/>
        <v>38386</v>
      </c>
      <c r="I63" s="6">
        <f t="shared" si="5"/>
        <v>38202</v>
      </c>
      <c r="J63" s="6">
        <f t="shared" si="6"/>
        <v>38020</v>
      </c>
      <c r="K63" s="6">
        <f t="shared" si="7"/>
        <v>37836</v>
      </c>
      <c r="L63" s="6">
        <f t="shared" si="8"/>
        <v>37655</v>
      </c>
      <c r="M63" s="6">
        <f t="shared" si="9"/>
        <v>37471</v>
      </c>
      <c r="N63" s="9">
        <v>-170.96073988296101</v>
      </c>
      <c r="O63" s="9">
        <v>-178.00602178102599</v>
      </c>
      <c r="P63" s="9">
        <v>-180.55556599884201</v>
      </c>
      <c r="Q63" s="9">
        <v>-188.23189560179</v>
      </c>
      <c r="R63" s="9">
        <v>-191.992543796142</v>
      </c>
      <c r="S63" s="9">
        <v>-213.14862903728601</v>
      </c>
      <c r="T63" s="9">
        <v>-212.49772864587899</v>
      </c>
      <c r="U63" s="9">
        <v>-211.60193369940001</v>
      </c>
      <c r="V63" s="9">
        <v>-211.538110997953</v>
      </c>
      <c r="W63" s="9">
        <v>-212.62914491842301</v>
      </c>
      <c r="Z63" t="s">
        <v>505</v>
      </c>
    </row>
    <row r="64" spans="1:26" x14ac:dyDescent="0.25">
      <c r="A64" s="1" t="s">
        <v>115</v>
      </c>
      <c r="B64" s="5" t="s">
        <v>337</v>
      </c>
      <c r="C64" s="3">
        <v>41520</v>
      </c>
      <c r="D64" s="6">
        <f t="shared" si="0"/>
        <v>41336</v>
      </c>
      <c r="E64" s="6">
        <f t="shared" si="1"/>
        <v>41155</v>
      </c>
      <c r="F64" s="6">
        <f t="shared" si="2"/>
        <v>40971</v>
      </c>
      <c r="G64" s="6">
        <f t="shared" si="3"/>
        <v>40789</v>
      </c>
      <c r="H64" s="6">
        <f t="shared" si="4"/>
        <v>40605</v>
      </c>
      <c r="I64" s="6">
        <f t="shared" si="5"/>
        <v>40424</v>
      </c>
      <c r="J64" s="6">
        <f t="shared" si="6"/>
        <v>40240</v>
      </c>
      <c r="K64" s="6">
        <f t="shared" si="7"/>
        <v>40059</v>
      </c>
      <c r="L64" s="6">
        <f t="shared" si="8"/>
        <v>39875</v>
      </c>
      <c r="M64" s="6">
        <f t="shared" si="9"/>
        <v>39694</v>
      </c>
      <c r="N64" s="9">
        <v>-148.299060336536</v>
      </c>
      <c r="O64" s="9">
        <v>-139.325687338535</v>
      </c>
      <c r="P64" s="9">
        <v>-149.85339509460101</v>
      </c>
      <c r="Q64" s="9">
        <v>-133.8293665754</v>
      </c>
      <c r="R64" s="9">
        <v>-142.55210558269499</v>
      </c>
      <c r="S64" s="9">
        <v>-117.247332592969</v>
      </c>
      <c r="T64" s="9">
        <v>-132.05983289814199</v>
      </c>
      <c r="U64" s="9">
        <v>-117.93861839077201</v>
      </c>
      <c r="V64" s="9">
        <v>-127.39870646769501</v>
      </c>
      <c r="W64" s="9">
        <v>-103.349056551347</v>
      </c>
      <c r="Z64" t="s">
        <v>505</v>
      </c>
    </row>
    <row r="65" spans="1:26" x14ac:dyDescent="0.25">
      <c r="A65" s="1" t="s">
        <v>62</v>
      </c>
      <c r="B65" s="5" t="s">
        <v>284</v>
      </c>
      <c r="C65" s="3">
        <v>40009</v>
      </c>
      <c r="D65" s="6">
        <f t="shared" si="0"/>
        <v>39828</v>
      </c>
      <c r="E65" s="6">
        <f t="shared" si="1"/>
        <v>39644</v>
      </c>
      <c r="F65" s="6">
        <f t="shared" si="2"/>
        <v>39462</v>
      </c>
      <c r="G65" s="6">
        <f t="shared" si="3"/>
        <v>39278</v>
      </c>
      <c r="H65" s="6">
        <f t="shared" si="4"/>
        <v>39097</v>
      </c>
      <c r="I65" s="6">
        <f t="shared" si="5"/>
        <v>38913</v>
      </c>
      <c r="J65" s="6">
        <f t="shared" si="6"/>
        <v>38732</v>
      </c>
      <c r="K65" s="6">
        <f t="shared" si="7"/>
        <v>38548</v>
      </c>
      <c r="L65" s="6">
        <f t="shared" si="8"/>
        <v>38367</v>
      </c>
      <c r="M65" s="6">
        <f t="shared" si="9"/>
        <v>38183</v>
      </c>
      <c r="N65" s="9">
        <v>-150.184771641244</v>
      </c>
      <c r="O65" s="9">
        <v>-155.278767276986</v>
      </c>
      <c r="P65" s="9">
        <v>-153.40070000920099</v>
      </c>
      <c r="Q65" s="9">
        <v>-143.31883683820899</v>
      </c>
      <c r="R65" s="9">
        <v>-143.94974748952899</v>
      </c>
      <c r="S65" s="9">
        <v>-165.334831861444</v>
      </c>
      <c r="T65" s="9">
        <v>-170.91852011522499</v>
      </c>
      <c r="U65" s="9">
        <v>-161.27658936102699</v>
      </c>
      <c r="V65" s="9">
        <v>-167.115096151095</v>
      </c>
      <c r="W65" s="9">
        <v>-171.87050501670299</v>
      </c>
      <c r="Z65" t="s">
        <v>505</v>
      </c>
    </row>
    <row r="66" spans="1:26" x14ac:dyDescent="0.25">
      <c r="A66" s="1" t="s">
        <v>2</v>
      </c>
      <c r="B66" s="5" t="s">
        <v>224</v>
      </c>
      <c r="C66" s="3">
        <v>40999</v>
      </c>
      <c r="D66" s="6">
        <f t="shared" ref="D66:D129" si="10">DATE(YEAR($C66),MONTH($C66)-6,DAY($C66))</f>
        <v>40817</v>
      </c>
      <c r="E66" s="6">
        <f t="shared" ref="E66:E129" si="11">DATE(YEAR($C66)-1,MONTH($C66),DAY($C66))</f>
        <v>40633</v>
      </c>
      <c r="F66" s="6">
        <f t="shared" ref="F66:F129" si="12">DATE(YEAR($C66)-1,MONTH($C66)-6,DAY($C66))</f>
        <v>40452</v>
      </c>
      <c r="G66" s="6">
        <f t="shared" ref="G66:G129" si="13">DATE(YEAR($C66)-2,MONTH($C66),DAY($C66))</f>
        <v>40268</v>
      </c>
      <c r="H66" s="6">
        <f t="shared" ref="H66:H129" si="14">DATE(YEAR($C66)-2,MONTH($C66)-6,DAY($C66))</f>
        <v>40087</v>
      </c>
      <c r="I66" s="6">
        <f t="shared" ref="I66:I129" si="15">DATE(YEAR($C66)-3,MONTH($C66),DAY($C66))</f>
        <v>39903</v>
      </c>
      <c r="J66" s="6">
        <f t="shared" ref="J66:J129" si="16">DATE(YEAR($C66)-3,MONTH($C66)-6,DAY($C66))</f>
        <v>39722</v>
      </c>
      <c r="K66" s="6">
        <f t="shared" ref="K66:K129" si="17">DATE(YEAR($C66)-4,MONTH($C66),DAY($C66))</f>
        <v>39538</v>
      </c>
      <c r="L66" s="6">
        <f t="shared" ref="L66:L129" si="18">DATE(YEAR($C66)-4,MONTH($C66)-6,DAY($C66))</f>
        <v>39356</v>
      </c>
      <c r="M66" s="6">
        <f t="shared" ref="M66:M129" si="19">DATE(YEAR($C66)-5,MONTH($C66),DAY($C66))</f>
        <v>39172</v>
      </c>
      <c r="N66" s="9">
        <v>-123.476253584608</v>
      </c>
      <c r="O66" s="9">
        <v>-122.74485505087399</v>
      </c>
      <c r="P66" s="9">
        <v>-133.73254959698099</v>
      </c>
      <c r="Q66" s="9">
        <v>-144.498298506368</v>
      </c>
      <c r="R66" s="9">
        <v>-147.07848661013199</v>
      </c>
      <c r="S66" s="9">
        <v>-170.47146114113499</v>
      </c>
      <c r="T66" s="9">
        <v>-156.37839371390299</v>
      </c>
      <c r="U66" s="9">
        <v>-163.34102599748999</v>
      </c>
      <c r="V66" s="9">
        <v>-179.18976888054601</v>
      </c>
      <c r="W66" s="9">
        <v>-180.43092643732399</v>
      </c>
      <c r="Z66" t="s">
        <v>505</v>
      </c>
    </row>
    <row r="67" spans="1:26" x14ac:dyDescent="0.25">
      <c r="A67" s="1" t="s">
        <v>97</v>
      </c>
      <c r="B67" s="5" t="s">
        <v>319</v>
      </c>
      <c r="C67" s="3">
        <v>41156</v>
      </c>
      <c r="D67" s="6">
        <f t="shared" si="10"/>
        <v>40972</v>
      </c>
      <c r="E67" s="6">
        <f t="shared" si="11"/>
        <v>40790</v>
      </c>
      <c r="F67" s="6">
        <f t="shared" si="12"/>
        <v>40606</v>
      </c>
      <c r="G67" s="6">
        <f t="shared" si="13"/>
        <v>40425</v>
      </c>
      <c r="H67" s="6">
        <f t="shared" si="14"/>
        <v>40241</v>
      </c>
      <c r="I67" s="6">
        <f t="shared" si="15"/>
        <v>40060</v>
      </c>
      <c r="J67" s="6">
        <f t="shared" si="16"/>
        <v>39876</v>
      </c>
      <c r="K67" s="6">
        <f t="shared" si="17"/>
        <v>39695</v>
      </c>
      <c r="L67" s="6">
        <f t="shared" si="18"/>
        <v>39511</v>
      </c>
      <c r="M67" s="6">
        <f t="shared" si="19"/>
        <v>39329</v>
      </c>
      <c r="N67" s="9">
        <v>-155.08882439473601</v>
      </c>
      <c r="O67" s="9">
        <v>-141.18467900807599</v>
      </c>
      <c r="P67" s="9">
        <v>-149.651886771824</v>
      </c>
      <c r="Q67" s="9">
        <v>-140.62782099022701</v>
      </c>
      <c r="R67" s="9">
        <v>-155.597153072873</v>
      </c>
      <c r="S67" s="9">
        <v>-129.42369194911799</v>
      </c>
      <c r="T67" s="9">
        <v>-156.14721893709699</v>
      </c>
      <c r="U67" s="9">
        <v>-149.06162112003901</v>
      </c>
      <c r="V67" s="9">
        <v>-162.35684964466699</v>
      </c>
      <c r="W67" s="9">
        <v>-142.792262892732</v>
      </c>
      <c r="Z67" t="s">
        <v>505</v>
      </c>
    </row>
    <row r="68" spans="1:26" x14ac:dyDescent="0.25">
      <c r="A68" s="1" t="s">
        <v>164</v>
      </c>
      <c r="B68" s="5" t="s">
        <v>386</v>
      </c>
      <c r="C68" s="3">
        <v>38308</v>
      </c>
      <c r="D68" s="6">
        <f t="shared" si="10"/>
        <v>38124</v>
      </c>
      <c r="E68" s="6">
        <f t="shared" si="11"/>
        <v>37942</v>
      </c>
      <c r="F68" s="6">
        <f t="shared" si="12"/>
        <v>37758</v>
      </c>
      <c r="G68" s="6">
        <f t="shared" si="13"/>
        <v>37577</v>
      </c>
      <c r="H68" s="6">
        <f t="shared" si="14"/>
        <v>37393</v>
      </c>
      <c r="I68" s="6">
        <f t="shared" si="15"/>
        <v>37212</v>
      </c>
      <c r="J68" s="6">
        <f t="shared" si="16"/>
        <v>37028</v>
      </c>
      <c r="K68" s="6">
        <f t="shared" si="17"/>
        <v>36847</v>
      </c>
      <c r="L68" s="6">
        <f t="shared" si="18"/>
        <v>36663</v>
      </c>
      <c r="M68" s="6">
        <f t="shared" si="19"/>
        <v>36481</v>
      </c>
      <c r="N68" s="9">
        <v>-181.331401614794</v>
      </c>
      <c r="O68" s="9">
        <v>-181.53379395038101</v>
      </c>
      <c r="P68" s="9">
        <v>-181.67832025294999</v>
      </c>
      <c r="Q68" s="9">
        <v>-71.544418247101603</v>
      </c>
      <c r="R68" s="9">
        <v>-72.725380354438599</v>
      </c>
      <c r="S68" s="9">
        <v>-74.385054916389393</v>
      </c>
      <c r="T68" s="9">
        <v>-77.138391824400799</v>
      </c>
      <c r="U68" s="9">
        <v>-75.965787436387004</v>
      </c>
      <c r="V68" s="9">
        <v>-79.9141042946152</v>
      </c>
      <c r="W68" s="9">
        <v>-103.156110418655</v>
      </c>
      <c r="Z68" t="s">
        <v>505</v>
      </c>
    </row>
    <row r="69" spans="1:26" x14ac:dyDescent="0.25">
      <c r="A69" s="1" t="s">
        <v>27</v>
      </c>
      <c r="B69" s="5" t="s">
        <v>249</v>
      </c>
      <c r="C69" s="3">
        <v>41793</v>
      </c>
      <c r="D69" s="6">
        <f t="shared" si="10"/>
        <v>41611</v>
      </c>
      <c r="E69" s="6">
        <f t="shared" si="11"/>
        <v>41428</v>
      </c>
      <c r="F69" s="6">
        <f t="shared" si="12"/>
        <v>41246</v>
      </c>
      <c r="G69" s="6">
        <f t="shared" si="13"/>
        <v>41063</v>
      </c>
      <c r="H69" s="6">
        <f t="shared" si="14"/>
        <v>40880</v>
      </c>
      <c r="I69" s="6">
        <f t="shared" si="15"/>
        <v>40697</v>
      </c>
      <c r="J69" s="6">
        <f t="shared" si="16"/>
        <v>40515</v>
      </c>
      <c r="K69" s="6">
        <f t="shared" si="17"/>
        <v>40332</v>
      </c>
      <c r="L69" s="6">
        <f t="shared" si="18"/>
        <v>40150</v>
      </c>
      <c r="M69" s="6">
        <f t="shared" si="19"/>
        <v>39967</v>
      </c>
      <c r="N69" s="9">
        <v>-135.63624414974399</v>
      </c>
      <c r="O69" s="9">
        <v>-138.24775997789601</v>
      </c>
      <c r="P69" s="9">
        <v>-134.42381724546601</v>
      </c>
      <c r="Q69" s="9">
        <v>-125.721943314908</v>
      </c>
      <c r="R69" s="9">
        <v>-131.13239892462099</v>
      </c>
      <c r="S69" s="9">
        <v>-139.935461413371</v>
      </c>
      <c r="T69" s="9">
        <v>-120.99828520000599</v>
      </c>
      <c r="U69" s="9">
        <v>-130.70401565843</v>
      </c>
      <c r="V69" s="9">
        <v>-130.743800923295</v>
      </c>
      <c r="W69" s="9">
        <v>-149.821510682064</v>
      </c>
      <c r="Z69" t="s">
        <v>505</v>
      </c>
    </row>
    <row r="70" spans="1:26" x14ac:dyDescent="0.25">
      <c r="A70" s="1" t="s">
        <v>203</v>
      </c>
      <c r="B70" s="5" t="s">
        <v>425</v>
      </c>
      <c r="C70" s="3">
        <v>43215</v>
      </c>
      <c r="D70" s="6">
        <f t="shared" si="10"/>
        <v>43033</v>
      </c>
      <c r="E70" s="6">
        <f t="shared" si="11"/>
        <v>42850</v>
      </c>
      <c r="F70" s="6">
        <f t="shared" si="12"/>
        <v>42668</v>
      </c>
      <c r="G70" s="6">
        <f t="shared" si="13"/>
        <v>42485</v>
      </c>
      <c r="H70" s="6">
        <f t="shared" si="14"/>
        <v>42302</v>
      </c>
      <c r="I70" s="6">
        <f t="shared" si="15"/>
        <v>42119</v>
      </c>
      <c r="J70" s="6">
        <f t="shared" si="16"/>
        <v>41937</v>
      </c>
      <c r="K70" s="6">
        <f t="shared" si="17"/>
        <v>41754</v>
      </c>
      <c r="L70" s="6">
        <f t="shared" si="18"/>
        <v>41572</v>
      </c>
      <c r="M70" s="6">
        <f t="shared" si="19"/>
        <v>41389</v>
      </c>
      <c r="N70" s="9">
        <v>-157.18787058355201</v>
      </c>
      <c r="O70" s="9">
        <v>-169.08771318915299</v>
      </c>
      <c r="P70" s="9">
        <v>-158.92846245224499</v>
      </c>
      <c r="Q70" s="9">
        <v>-164.661426518345</v>
      </c>
      <c r="R70" s="9">
        <v>-160.91326471202399</v>
      </c>
      <c r="S70" s="9">
        <v>-170.43968827497699</v>
      </c>
      <c r="T70" s="9">
        <v>-153.04665663501601</v>
      </c>
      <c r="U70" s="9">
        <v>-158.590712475684</v>
      </c>
      <c r="V70" s="9">
        <v>-129.93483004604099</v>
      </c>
      <c r="W70" s="9">
        <v>-175.92863001747699</v>
      </c>
      <c r="Z70" t="s">
        <v>505</v>
      </c>
    </row>
    <row r="71" spans="1:26" x14ac:dyDescent="0.25">
      <c r="A71" s="1" t="s">
        <v>51</v>
      </c>
      <c r="B71" s="5" t="s">
        <v>273</v>
      </c>
      <c r="C71" s="3">
        <v>43230</v>
      </c>
      <c r="D71" s="6">
        <f t="shared" si="10"/>
        <v>43049</v>
      </c>
      <c r="E71" s="6">
        <f t="shared" si="11"/>
        <v>42865</v>
      </c>
      <c r="F71" s="6">
        <f t="shared" si="12"/>
        <v>42684</v>
      </c>
      <c r="G71" s="6">
        <f t="shared" si="13"/>
        <v>42500</v>
      </c>
      <c r="H71" s="6">
        <f t="shared" si="14"/>
        <v>42318</v>
      </c>
      <c r="I71" s="6">
        <f t="shared" si="15"/>
        <v>42134</v>
      </c>
      <c r="J71" s="6">
        <f t="shared" si="16"/>
        <v>41953</v>
      </c>
      <c r="K71" s="6">
        <f t="shared" si="17"/>
        <v>41769</v>
      </c>
      <c r="L71" s="6">
        <f t="shared" si="18"/>
        <v>41588</v>
      </c>
      <c r="M71" s="6">
        <f t="shared" si="19"/>
        <v>41404</v>
      </c>
      <c r="N71" s="9">
        <v>-144.738539354247</v>
      </c>
      <c r="O71" s="9">
        <v>-156.16431466364401</v>
      </c>
      <c r="P71" s="9">
        <v>-151.25402523933499</v>
      </c>
      <c r="Q71" s="9">
        <v>-157.24890845885801</v>
      </c>
      <c r="R71" s="9">
        <v>-141.14743285236699</v>
      </c>
      <c r="S71" s="9">
        <v>-152.57906410773199</v>
      </c>
      <c r="T71" s="9">
        <v>-145.75306820572601</v>
      </c>
      <c r="U71" s="9">
        <v>-155.07523036255199</v>
      </c>
      <c r="V71" s="9">
        <v>-152.55827471505299</v>
      </c>
      <c r="W71" s="9">
        <v>-160.53423510043999</v>
      </c>
      <c r="Z71" t="s">
        <v>505</v>
      </c>
    </row>
    <row r="72" spans="1:26" x14ac:dyDescent="0.25">
      <c r="A72" s="1" t="s">
        <v>179</v>
      </c>
      <c r="B72" s="5" t="s">
        <v>401</v>
      </c>
      <c r="C72" s="3">
        <v>41487</v>
      </c>
      <c r="D72" s="6">
        <f t="shared" si="10"/>
        <v>41306</v>
      </c>
      <c r="E72" s="6">
        <f t="shared" si="11"/>
        <v>41122</v>
      </c>
      <c r="F72" s="6">
        <f t="shared" si="12"/>
        <v>40940</v>
      </c>
      <c r="G72" s="6">
        <f t="shared" si="13"/>
        <v>40756</v>
      </c>
      <c r="H72" s="6">
        <f t="shared" si="14"/>
        <v>40575</v>
      </c>
      <c r="I72" s="6">
        <f t="shared" si="15"/>
        <v>40391</v>
      </c>
      <c r="J72" s="6">
        <f t="shared" si="16"/>
        <v>40210</v>
      </c>
      <c r="K72" s="6">
        <f t="shared" si="17"/>
        <v>40026</v>
      </c>
      <c r="L72" s="6">
        <f t="shared" si="18"/>
        <v>39845</v>
      </c>
      <c r="M72" s="6">
        <f t="shared" si="19"/>
        <v>39661</v>
      </c>
      <c r="N72" s="9">
        <v>-180.09323745623701</v>
      </c>
      <c r="O72" s="9">
        <v>-178.36595074142099</v>
      </c>
      <c r="P72" s="9">
        <v>-178.658339932247</v>
      </c>
      <c r="Q72" s="9">
        <v>-178.458491014846</v>
      </c>
      <c r="R72" s="9">
        <v>-179.025779681486</v>
      </c>
      <c r="S72" s="9">
        <v>-178.72867331597999</v>
      </c>
      <c r="T72" s="9">
        <v>-185.343455154716</v>
      </c>
      <c r="U72" s="9">
        <v>-184.89068987861199</v>
      </c>
      <c r="V72" s="9">
        <v>-123.80412547199001</v>
      </c>
      <c r="W72" s="9">
        <v>-136.09607374616601</v>
      </c>
      <c r="Z72" t="s">
        <v>505</v>
      </c>
    </row>
    <row r="73" spans="1:26" x14ac:dyDescent="0.25">
      <c r="A73" s="1" t="s">
        <v>48</v>
      </c>
      <c r="B73" s="5" t="s">
        <v>270</v>
      </c>
      <c r="C73" s="3">
        <v>41109</v>
      </c>
      <c r="D73" s="6">
        <f t="shared" si="10"/>
        <v>40927</v>
      </c>
      <c r="E73" s="6">
        <f t="shared" si="11"/>
        <v>40743</v>
      </c>
      <c r="F73" s="6">
        <f t="shared" si="12"/>
        <v>40562</v>
      </c>
      <c r="G73" s="6">
        <f t="shared" si="13"/>
        <v>40378</v>
      </c>
      <c r="H73" s="6">
        <f t="shared" si="14"/>
        <v>40197</v>
      </c>
      <c r="I73" s="6">
        <f t="shared" si="15"/>
        <v>40013</v>
      </c>
      <c r="J73" s="6">
        <f t="shared" si="16"/>
        <v>39832</v>
      </c>
      <c r="K73" s="6">
        <f t="shared" si="17"/>
        <v>39648</v>
      </c>
      <c r="L73" s="6">
        <f t="shared" si="18"/>
        <v>39466</v>
      </c>
      <c r="M73" s="6">
        <f t="shared" si="19"/>
        <v>39282</v>
      </c>
      <c r="N73" s="9">
        <v>-135.55584727562601</v>
      </c>
      <c r="O73" s="9">
        <v>-137.73767023358101</v>
      </c>
      <c r="P73" s="9">
        <v>-133.87457180769701</v>
      </c>
      <c r="Q73" s="9">
        <v>-137.76772333788199</v>
      </c>
      <c r="R73" s="9">
        <v>-137.84485077489401</v>
      </c>
      <c r="S73" s="9">
        <v>-149.392518864957</v>
      </c>
      <c r="T73" s="9">
        <v>-154.82620617652501</v>
      </c>
      <c r="U73" s="9">
        <v>-152.803051239361</v>
      </c>
      <c r="V73" s="9">
        <v>-151.44727193057301</v>
      </c>
      <c r="W73" s="9">
        <v>-147.52387800685699</v>
      </c>
      <c r="Z73" t="s">
        <v>505</v>
      </c>
    </row>
    <row r="74" spans="1:26" x14ac:dyDescent="0.25">
      <c r="A74" s="1" t="s">
        <v>90</v>
      </c>
      <c r="B74" s="5" t="s">
        <v>312</v>
      </c>
      <c r="C74" s="3">
        <v>42124</v>
      </c>
      <c r="D74" s="6">
        <f t="shared" si="10"/>
        <v>41942</v>
      </c>
      <c r="E74" s="6">
        <f t="shared" si="11"/>
        <v>41759</v>
      </c>
      <c r="F74" s="6">
        <f t="shared" si="12"/>
        <v>41577</v>
      </c>
      <c r="G74" s="6">
        <f t="shared" si="13"/>
        <v>41394</v>
      </c>
      <c r="H74" s="6">
        <f t="shared" si="14"/>
        <v>41212</v>
      </c>
      <c r="I74" s="6">
        <f t="shared" si="15"/>
        <v>41029</v>
      </c>
      <c r="J74" s="6">
        <f t="shared" si="16"/>
        <v>40846</v>
      </c>
      <c r="K74" s="6">
        <f t="shared" si="17"/>
        <v>40663</v>
      </c>
      <c r="L74" s="6">
        <f t="shared" si="18"/>
        <v>40481</v>
      </c>
      <c r="M74" s="6">
        <f t="shared" si="19"/>
        <v>40298</v>
      </c>
      <c r="N74" s="9">
        <v>-106.858550656462</v>
      </c>
      <c r="O74" s="9">
        <v>-131.52979273986901</v>
      </c>
      <c r="P74" s="9">
        <v>-105.12831168142699</v>
      </c>
      <c r="Q74" s="9">
        <v>-130.92839004733901</v>
      </c>
      <c r="R74" s="9">
        <v>-94.746209542652394</v>
      </c>
      <c r="S74" s="9">
        <v>-135.80807025404599</v>
      </c>
      <c r="T74" s="9">
        <v>-94.668759744924998</v>
      </c>
      <c r="U74" s="9">
        <v>-138.20034575813099</v>
      </c>
      <c r="V74" s="9">
        <v>-106.640062821692</v>
      </c>
      <c r="W74" s="9">
        <v>-137.51670814068899</v>
      </c>
      <c r="Z74" t="s">
        <v>505</v>
      </c>
    </row>
    <row r="75" spans="1:26" x14ac:dyDescent="0.25">
      <c r="A75" s="1" t="s">
        <v>188</v>
      </c>
      <c r="B75" s="5" t="s">
        <v>410</v>
      </c>
      <c r="C75" s="3">
        <v>40567</v>
      </c>
      <c r="D75" s="6">
        <f t="shared" si="10"/>
        <v>40383</v>
      </c>
      <c r="E75" s="6">
        <f t="shared" si="11"/>
        <v>40202</v>
      </c>
      <c r="F75" s="6">
        <f t="shared" si="12"/>
        <v>40018</v>
      </c>
      <c r="G75" s="6">
        <f t="shared" si="13"/>
        <v>39837</v>
      </c>
      <c r="H75" s="6">
        <f t="shared" si="14"/>
        <v>39653</v>
      </c>
      <c r="I75" s="6">
        <f t="shared" si="15"/>
        <v>39471</v>
      </c>
      <c r="J75" s="6">
        <f t="shared" si="16"/>
        <v>39287</v>
      </c>
      <c r="K75" s="6">
        <f t="shared" si="17"/>
        <v>39106</v>
      </c>
      <c r="L75" s="6">
        <f t="shared" si="18"/>
        <v>38922</v>
      </c>
      <c r="M75" s="6">
        <f t="shared" si="19"/>
        <v>38741</v>
      </c>
      <c r="N75" s="9">
        <v>-165.75059373534401</v>
      </c>
      <c r="O75" s="9">
        <v>-165.02006495732499</v>
      </c>
      <c r="P75" s="9">
        <v>-164.25899632293701</v>
      </c>
      <c r="Q75" s="9">
        <v>-168.97111750267501</v>
      </c>
      <c r="R75" s="9">
        <v>-158.745698759292</v>
      </c>
      <c r="S75" s="9">
        <v>-126.418676188696</v>
      </c>
      <c r="T75" s="9">
        <v>-140.91008341621901</v>
      </c>
      <c r="U75" s="9">
        <v>-160.34620660796301</v>
      </c>
      <c r="V75" s="9">
        <v>-167.58312124238199</v>
      </c>
      <c r="W75" s="9">
        <v>-176.575300313263</v>
      </c>
      <c r="Z75" t="s">
        <v>505</v>
      </c>
    </row>
    <row r="76" spans="1:26" x14ac:dyDescent="0.25">
      <c r="A76" s="1" t="s">
        <v>116</v>
      </c>
      <c r="B76" s="5" t="s">
        <v>338</v>
      </c>
      <c r="C76" s="3">
        <v>42557</v>
      </c>
      <c r="D76" s="6">
        <f t="shared" si="10"/>
        <v>42375</v>
      </c>
      <c r="E76" s="6">
        <f t="shared" si="11"/>
        <v>42191</v>
      </c>
      <c r="F76" s="6">
        <f t="shared" si="12"/>
        <v>42010</v>
      </c>
      <c r="G76" s="6">
        <f t="shared" si="13"/>
        <v>41826</v>
      </c>
      <c r="H76" s="6">
        <f t="shared" si="14"/>
        <v>41645</v>
      </c>
      <c r="I76" s="6">
        <f t="shared" si="15"/>
        <v>41461</v>
      </c>
      <c r="J76" s="6">
        <f t="shared" si="16"/>
        <v>41280</v>
      </c>
      <c r="K76" s="6">
        <f t="shared" si="17"/>
        <v>41096</v>
      </c>
      <c r="L76" s="6">
        <f t="shared" si="18"/>
        <v>40914</v>
      </c>
      <c r="M76" s="6">
        <f t="shared" si="19"/>
        <v>40730</v>
      </c>
      <c r="N76" s="9">
        <v>-128.96717603862501</v>
      </c>
      <c r="O76" s="9">
        <v>-137.773341644867</v>
      </c>
      <c r="P76" s="9">
        <v>-145.26506611769801</v>
      </c>
      <c r="Q76" s="9">
        <v>-150.77524212312599</v>
      </c>
      <c r="R76" s="9">
        <v>-156.65714752968699</v>
      </c>
      <c r="S76" s="9">
        <v>-163.04082754897399</v>
      </c>
      <c r="T76" s="9" t="e">
        <v>#N/A</v>
      </c>
      <c r="U76" s="9" t="e">
        <v>#N/A</v>
      </c>
      <c r="V76" s="9" t="e">
        <v>#N/A</v>
      </c>
      <c r="W76" s="9" t="e">
        <v>#N/A</v>
      </c>
      <c r="Z76" t="s">
        <v>505</v>
      </c>
    </row>
    <row r="77" spans="1:26" x14ac:dyDescent="0.25">
      <c r="A77" s="1" t="s">
        <v>63</v>
      </c>
      <c r="B77" s="5" t="s">
        <v>285</v>
      </c>
      <c r="C77" s="3">
        <v>39443</v>
      </c>
      <c r="D77" s="6">
        <f t="shared" si="10"/>
        <v>39260</v>
      </c>
      <c r="E77" s="6">
        <f t="shared" si="11"/>
        <v>39078</v>
      </c>
      <c r="F77" s="6">
        <f t="shared" si="12"/>
        <v>38895</v>
      </c>
      <c r="G77" s="6">
        <f t="shared" si="13"/>
        <v>38713</v>
      </c>
      <c r="H77" s="6">
        <f t="shared" si="14"/>
        <v>38530</v>
      </c>
      <c r="I77" s="6">
        <f t="shared" si="15"/>
        <v>38348</v>
      </c>
      <c r="J77" s="6">
        <f t="shared" si="16"/>
        <v>38165</v>
      </c>
      <c r="K77" s="6">
        <f t="shared" si="17"/>
        <v>37982</v>
      </c>
      <c r="L77" s="6">
        <f t="shared" si="18"/>
        <v>37799</v>
      </c>
      <c r="M77" s="6">
        <f t="shared" si="19"/>
        <v>37617</v>
      </c>
      <c r="N77" s="9">
        <v>-140.174917089823</v>
      </c>
      <c r="O77" s="9">
        <v>-106.051920160485</v>
      </c>
      <c r="P77" s="9">
        <v>-121.371635008791</v>
      </c>
      <c r="Q77" s="9">
        <v>-109.373063636783</v>
      </c>
      <c r="R77" s="9">
        <v>-128.02660696348599</v>
      </c>
      <c r="S77" s="9">
        <v>-117.08675222885</v>
      </c>
      <c r="T77" s="9">
        <v>-139.79616184104199</v>
      </c>
      <c r="U77" s="9">
        <v>-137.71727188915699</v>
      </c>
      <c r="V77" s="9">
        <v>-154.459538563591</v>
      </c>
      <c r="W77" s="9">
        <v>-141.75580661910899</v>
      </c>
      <c r="Z77" t="s">
        <v>505</v>
      </c>
    </row>
    <row r="78" spans="1:26" x14ac:dyDescent="0.25">
      <c r="A78" s="1" t="s">
        <v>157</v>
      </c>
      <c r="B78" s="5" t="s">
        <v>379</v>
      </c>
      <c r="C78" s="3">
        <v>42836</v>
      </c>
      <c r="D78" s="6">
        <f t="shared" si="10"/>
        <v>42654</v>
      </c>
      <c r="E78" s="6">
        <f t="shared" si="11"/>
        <v>42471</v>
      </c>
      <c r="F78" s="6">
        <f t="shared" si="12"/>
        <v>42288</v>
      </c>
      <c r="G78" s="6">
        <f t="shared" si="13"/>
        <v>42105</v>
      </c>
      <c r="H78" s="6">
        <f t="shared" si="14"/>
        <v>41923</v>
      </c>
      <c r="I78" s="6">
        <f t="shared" si="15"/>
        <v>41740</v>
      </c>
      <c r="J78" s="6">
        <f t="shared" si="16"/>
        <v>41558</v>
      </c>
      <c r="K78" s="6">
        <f t="shared" si="17"/>
        <v>41375</v>
      </c>
      <c r="L78" s="6">
        <f t="shared" si="18"/>
        <v>41193</v>
      </c>
      <c r="M78" s="6">
        <f t="shared" si="19"/>
        <v>41010</v>
      </c>
      <c r="N78" s="9">
        <v>-177.26350375532999</v>
      </c>
      <c r="O78" s="9">
        <v>-194.94845033016301</v>
      </c>
      <c r="P78" s="9">
        <v>-160.53185692994199</v>
      </c>
      <c r="Q78" s="9">
        <v>-169.343108858249</v>
      </c>
      <c r="R78" s="9">
        <v>-172.86095772174701</v>
      </c>
      <c r="S78" s="9">
        <v>-177.70241364931999</v>
      </c>
      <c r="T78" s="9">
        <v>-182.37084656730201</v>
      </c>
      <c r="U78" s="9" t="e">
        <v>#N/A</v>
      </c>
      <c r="V78" s="9" t="e">
        <v>#N/A</v>
      </c>
      <c r="W78" s="9" t="e">
        <v>#N/A</v>
      </c>
      <c r="Z78" t="s">
        <v>505</v>
      </c>
    </row>
    <row r="79" spans="1:26" x14ac:dyDescent="0.25">
      <c r="A79" s="1" t="s">
        <v>120</v>
      </c>
      <c r="B79" s="5" t="s">
        <v>342</v>
      </c>
      <c r="C79" s="3">
        <v>40884</v>
      </c>
      <c r="D79" s="6">
        <f t="shared" si="10"/>
        <v>40701</v>
      </c>
      <c r="E79" s="6">
        <f t="shared" si="11"/>
        <v>40519</v>
      </c>
      <c r="F79" s="6">
        <f t="shared" si="12"/>
        <v>40336</v>
      </c>
      <c r="G79" s="6">
        <f t="shared" si="13"/>
        <v>40154</v>
      </c>
      <c r="H79" s="6">
        <f t="shared" si="14"/>
        <v>39971</v>
      </c>
      <c r="I79" s="6">
        <f t="shared" si="15"/>
        <v>39789</v>
      </c>
      <c r="J79" s="6">
        <f t="shared" si="16"/>
        <v>39606</v>
      </c>
      <c r="K79" s="6">
        <f t="shared" si="17"/>
        <v>39423</v>
      </c>
      <c r="L79" s="6">
        <f t="shared" si="18"/>
        <v>39240</v>
      </c>
      <c r="M79" s="6">
        <f t="shared" si="19"/>
        <v>39058</v>
      </c>
      <c r="N79" s="9">
        <v>-184.04015354932901</v>
      </c>
      <c r="O79" s="9">
        <v>-190.55003173910299</v>
      </c>
      <c r="P79" s="9">
        <v>-185.281363769309</v>
      </c>
      <c r="Q79" s="9">
        <v>-186.23303720890701</v>
      </c>
      <c r="R79" s="9">
        <v>-193.152817238719</v>
      </c>
      <c r="S79" s="9">
        <v>-193.997124422322</v>
      </c>
      <c r="T79" s="9">
        <v>-187.36278599074399</v>
      </c>
      <c r="U79" s="9">
        <v>-151.13346666390501</v>
      </c>
      <c r="V79" s="9">
        <v>-153.474359622409</v>
      </c>
      <c r="W79" s="9">
        <v>-154.60454563316</v>
      </c>
      <c r="Z79" t="s">
        <v>505</v>
      </c>
    </row>
    <row r="80" spans="1:26" x14ac:dyDescent="0.25">
      <c r="A80" s="1" t="s">
        <v>45</v>
      </c>
      <c r="B80" s="5" t="s">
        <v>267</v>
      </c>
      <c r="C80" s="3">
        <v>38222</v>
      </c>
      <c r="D80" s="6">
        <f t="shared" si="10"/>
        <v>38040</v>
      </c>
      <c r="E80" s="6">
        <f t="shared" si="11"/>
        <v>37856</v>
      </c>
      <c r="F80" s="6">
        <f t="shared" si="12"/>
        <v>37675</v>
      </c>
      <c r="G80" s="6">
        <f t="shared" si="13"/>
        <v>37491</v>
      </c>
      <c r="H80" s="6">
        <f t="shared" si="14"/>
        <v>37310</v>
      </c>
      <c r="I80" s="6">
        <f t="shared" si="15"/>
        <v>37126</v>
      </c>
      <c r="J80" s="6">
        <f t="shared" si="16"/>
        <v>36945</v>
      </c>
      <c r="K80" s="6">
        <f t="shared" si="17"/>
        <v>36761</v>
      </c>
      <c r="L80" s="6">
        <f t="shared" si="18"/>
        <v>36579</v>
      </c>
      <c r="M80" s="6">
        <f t="shared" si="19"/>
        <v>36395</v>
      </c>
      <c r="N80" s="9">
        <v>-187.32876309080399</v>
      </c>
      <c r="O80" s="9">
        <v>-105.951536690894</v>
      </c>
      <c r="P80" s="9">
        <v>-109.48916033858001</v>
      </c>
      <c r="Q80" s="9">
        <v>-105.760947391256</v>
      </c>
      <c r="R80" s="9">
        <v>-106.76511290231799</v>
      </c>
      <c r="S80" s="9">
        <v>-108.628869356564</v>
      </c>
      <c r="T80" s="9">
        <v>-109.619564096944</v>
      </c>
      <c r="U80" s="9">
        <v>-121.48970675173</v>
      </c>
      <c r="V80" s="9">
        <v>-123.155050947427</v>
      </c>
      <c r="W80" s="9">
        <v>-113.703278092236</v>
      </c>
      <c r="Z80" t="s">
        <v>505</v>
      </c>
    </row>
    <row r="81" spans="1:26" x14ac:dyDescent="0.25">
      <c r="A81" s="1" t="s">
        <v>67</v>
      </c>
      <c r="B81" s="5" t="s">
        <v>289</v>
      </c>
      <c r="C81" s="3">
        <v>38776</v>
      </c>
      <c r="D81" s="6">
        <f t="shared" si="10"/>
        <v>38592</v>
      </c>
      <c r="E81" s="6">
        <f t="shared" si="11"/>
        <v>38411</v>
      </c>
      <c r="F81" s="6">
        <f t="shared" si="12"/>
        <v>38227</v>
      </c>
      <c r="G81" s="6">
        <f t="shared" si="13"/>
        <v>38045</v>
      </c>
      <c r="H81" s="6">
        <f t="shared" si="14"/>
        <v>37861</v>
      </c>
      <c r="I81" s="6">
        <f t="shared" si="15"/>
        <v>37680</v>
      </c>
      <c r="J81" s="6">
        <f t="shared" si="16"/>
        <v>37496</v>
      </c>
      <c r="K81" s="6">
        <f t="shared" si="17"/>
        <v>37315</v>
      </c>
      <c r="L81" s="6">
        <f t="shared" si="18"/>
        <v>37131</v>
      </c>
      <c r="M81" s="6">
        <f t="shared" si="19"/>
        <v>36950</v>
      </c>
      <c r="N81" s="9">
        <v>-165.33485923363901</v>
      </c>
      <c r="O81" s="9">
        <v>-126.93289642305599</v>
      </c>
      <c r="P81" s="9">
        <v>-130.13453549279299</v>
      </c>
      <c r="Q81" s="9">
        <v>-129.57157659100801</v>
      </c>
      <c r="R81" s="9">
        <v>-137.516034819395</v>
      </c>
      <c r="S81" s="9">
        <v>-143.10590112979199</v>
      </c>
      <c r="T81" s="9">
        <v>-143.93363449735301</v>
      </c>
      <c r="U81" s="9">
        <v>-147.781022779615</v>
      </c>
      <c r="V81" s="9">
        <v>-166.85012492085801</v>
      </c>
      <c r="W81" s="9">
        <v>-231.01851851851799</v>
      </c>
      <c r="Z81" t="s">
        <v>505</v>
      </c>
    </row>
    <row r="82" spans="1:26" x14ac:dyDescent="0.25">
      <c r="A82" s="1" t="s">
        <v>137</v>
      </c>
      <c r="B82" s="5" t="s">
        <v>359</v>
      </c>
      <c r="C82" s="3">
        <v>41017</v>
      </c>
      <c r="D82" s="6">
        <f t="shared" si="10"/>
        <v>40834</v>
      </c>
      <c r="E82" s="6">
        <f t="shared" si="11"/>
        <v>40651</v>
      </c>
      <c r="F82" s="6">
        <f t="shared" si="12"/>
        <v>40469</v>
      </c>
      <c r="G82" s="6">
        <f t="shared" si="13"/>
        <v>40286</v>
      </c>
      <c r="H82" s="6">
        <f t="shared" si="14"/>
        <v>40104</v>
      </c>
      <c r="I82" s="6">
        <f t="shared" si="15"/>
        <v>39921</v>
      </c>
      <c r="J82" s="6">
        <f t="shared" si="16"/>
        <v>39739</v>
      </c>
      <c r="K82" s="6">
        <f t="shared" si="17"/>
        <v>39556</v>
      </c>
      <c r="L82" s="6">
        <f t="shared" si="18"/>
        <v>39373</v>
      </c>
      <c r="M82" s="6">
        <f t="shared" si="19"/>
        <v>39190</v>
      </c>
      <c r="N82" s="9">
        <v>-180.04889843149701</v>
      </c>
      <c r="O82" s="9">
        <v>-180.24822685935499</v>
      </c>
      <c r="P82" s="9">
        <v>-180.38977223575901</v>
      </c>
      <c r="Q82" s="9">
        <v>-180.58995410545</v>
      </c>
      <c r="R82" s="9">
        <v>-119.9014685521</v>
      </c>
      <c r="S82" s="9">
        <v>-117.81504498922401</v>
      </c>
      <c r="T82" s="9">
        <v>-123.034443898058</v>
      </c>
      <c r="U82" s="9">
        <v>-119.785279050657</v>
      </c>
      <c r="V82" s="9">
        <v>-123.121650074192</v>
      </c>
      <c r="W82" s="9">
        <v>-116.670397848307</v>
      </c>
      <c r="Z82" t="s">
        <v>505</v>
      </c>
    </row>
    <row r="83" spans="1:26" x14ac:dyDescent="0.25">
      <c r="A83" s="1" t="s">
        <v>114</v>
      </c>
      <c r="B83" s="5" t="s">
        <v>336</v>
      </c>
      <c r="C83" s="3">
        <v>41667</v>
      </c>
      <c r="D83" s="6">
        <f t="shared" si="10"/>
        <v>41483</v>
      </c>
      <c r="E83" s="6">
        <f t="shared" si="11"/>
        <v>41302</v>
      </c>
      <c r="F83" s="6">
        <f t="shared" si="12"/>
        <v>41118</v>
      </c>
      <c r="G83" s="6">
        <f t="shared" si="13"/>
        <v>40936</v>
      </c>
      <c r="H83" s="6">
        <f t="shared" si="14"/>
        <v>40752</v>
      </c>
      <c r="I83" s="6">
        <f t="shared" si="15"/>
        <v>40571</v>
      </c>
      <c r="J83" s="6">
        <f t="shared" si="16"/>
        <v>40387</v>
      </c>
      <c r="K83" s="6">
        <f t="shared" si="17"/>
        <v>40206</v>
      </c>
      <c r="L83" s="6">
        <f t="shared" si="18"/>
        <v>40022</v>
      </c>
      <c r="M83" s="6">
        <f t="shared" si="19"/>
        <v>39841</v>
      </c>
      <c r="N83" s="9">
        <v>-180.50742940941501</v>
      </c>
      <c r="O83" s="9">
        <v>-180.706438735191</v>
      </c>
      <c r="P83" s="9">
        <v>-180.84775542059299</v>
      </c>
      <c r="Q83" s="9">
        <v>-181.04699614104399</v>
      </c>
      <c r="R83" s="9">
        <v>-181.18848549022499</v>
      </c>
      <c r="S83" s="9">
        <v>-181.389495225589</v>
      </c>
      <c r="T83" s="9">
        <v>-164.88775804302199</v>
      </c>
      <c r="U83" s="9">
        <v>-166.02825696609401</v>
      </c>
      <c r="V83" s="9">
        <v>-168.729405298459</v>
      </c>
      <c r="W83" s="9">
        <v>-140.27136296384799</v>
      </c>
      <c r="Z83" t="s">
        <v>505</v>
      </c>
    </row>
    <row r="84" spans="1:26" x14ac:dyDescent="0.25">
      <c r="A84" s="1" t="s">
        <v>53</v>
      </c>
      <c r="B84" s="5" t="s">
        <v>275</v>
      </c>
      <c r="C84" s="3">
        <v>41851</v>
      </c>
      <c r="D84" s="6">
        <f t="shared" si="10"/>
        <v>41670</v>
      </c>
      <c r="E84" s="6">
        <f t="shared" si="11"/>
        <v>41486</v>
      </c>
      <c r="F84" s="6">
        <f t="shared" si="12"/>
        <v>41305</v>
      </c>
      <c r="G84" s="6">
        <f t="shared" si="13"/>
        <v>41121</v>
      </c>
      <c r="H84" s="6">
        <f t="shared" si="14"/>
        <v>40939</v>
      </c>
      <c r="I84" s="6">
        <f t="shared" si="15"/>
        <v>40755</v>
      </c>
      <c r="J84" s="6">
        <f t="shared" si="16"/>
        <v>40574</v>
      </c>
      <c r="K84" s="6">
        <f t="shared" si="17"/>
        <v>40390</v>
      </c>
      <c r="L84" s="6">
        <f t="shared" si="18"/>
        <v>40209</v>
      </c>
      <c r="M84" s="6">
        <f t="shared" si="19"/>
        <v>40025</v>
      </c>
      <c r="N84" s="9">
        <v>-107.45121613909799</v>
      </c>
      <c r="O84" s="9">
        <v>-137.57696805479301</v>
      </c>
      <c r="P84" s="9">
        <v>-107.179744471324</v>
      </c>
      <c r="Q84" s="9">
        <v>-136.23870232434899</v>
      </c>
      <c r="R84" s="9">
        <v>-109.447183246319</v>
      </c>
      <c r="S84" s="9">
        <v>-133.97321851354101</v>
      </c>
      <c r="T84" s="9">
        <v>-98.785526201542794</v>
      </c>
      <c r="U84" s="9">
        <v>-133.53682353430699</v>
      </c>
      <c r="V84" s="9">
        <v>-102.003200560178</v>
      </c>
      <c r="W84" s="9">
        <v>-131.65164301812399</v>
      </c>
      <c r="Z84" t="s">
        <v>505</v>
      </c>
    </row>
    <row r="85" spans="1:26" x14ac:dyDescent="0.25">
      <c r="A85" s="1" t="s">
        <v>99</v>
      </c>
      <c r="B85" s="5" t="s">
        <v>321</v>
      </c>
      <c r="C85" s="3">
        <v>41604</v>
      </c>
      <c r="D85" s="6">
        <f t="shared" si="10"/>
        <v>41420</v>
      </c>
      <c r="E85" s="6">
        <f t="shared" si="11"/>
        <v>41239</v>
      </c>
      <c r="F85" s="6">
        <f t="shared" si="12"/>
        <v>41055</v>
      </c>
      <c r="G85" s="6">
        <f t="shared" si="13"/>
        <v>40873</v>
      </c>
      <c r="H85" s="6">
        <f t="shared" si="14"/>
        <v>40689</v>
      </c>
      <c r="I85" s="6">
        <f t="shared" si="15"/>
        <v>40508</v>
      </c>
      <c r="J85" s="6">
        <f t="shared" si="16"/>
        <v>40324</v>
      </c>
      <c r="K85" s="6">
        <f t="shared" si="17"/>
        <v>40143</v>
      </c>
      <c r="L85" s="6">
        <f t="shared" si="18"/>
        <v>39959</v>
      </c>
      <c r="M85" s="6">
        <f t="shared" si="19"/>
        <v>39778</v>
      </c>
      <c r="N85" s="9">
        <v>-142.75837608510699</v>
      </c>
      <c r="O85" s="9">
        <v>-145.78369746485001</v>
      </c>
      <c r="P85" s="9">
        <v>-146.13794041178201</v>
      </c>
      <c r="Q85" s="9">
        <v>-149.18035951600299</v>
      </c>
      <c r="R85" s="9">
        <v>-147.284068402092</v>
      </c>
      <c r="S85" s="9">
        <v>-151.18469797716801</v>
      </c>
      <c r="T85" s="9">
        <v>-139.58406761879999</v>
      </c>
      <c r="U85" s="9">
        <v>-145.978766057716</v>
      </c>
      <c r="V85" s="9">
        <v>-153.39426540721499</v>
      </c>
      <c r="W85" s="9">
        <v>-161.202803897938</v>
      </c>
      <c r="Z85" t="s">
        <v>505</v>
      </c>
    </row>
    <row r="86" spans="1:26" x14ac:dyDescent="0.25">
      <c r="A86" s="1" t="s">
        <v>96</v>
      </c>
      <c r="B86" s="5" t="s">
        <v>318</v>
      </c>
      <c r="C86" s="3">
        <v>42300</v>
      </c>
      <c r="D86" s="6">
        <f t="shared" si="10"/>
        <v>42117</v>
      </c>
      <c r="E86" s="6">
        <f t="shared" si="11"/>
        <v>41935</v>
      </c>
      <c r="F86" s="6">
        <f t="shared" si="12"/>
        <v>41752</v>
      </c>
      <c r="G86" s="6">
        <f t="shared" si="13"/>
        <v>41570</v>
      </c>
      <c r="H86" s="6">
        <f t="shared" si="14"/>
        <v>41387</v>
      </c>
      <c r="I86" s="6">
        <f t="shared" si="15"/>
        <v>41205</v>
      </c>
      <c r="J86" s="6">
        <f t="shared" si="16"/>
        <v>41022</v>
      </c>
      <c r="K86" s="6">
        <f t="shared" si="17"/>
        <v>40839</v>
      </c>
      <c r="L86" s="6">
        <f t="shared" si="18"/>
        <v>40656</v>
      </c>
      <c r="M86" s="6">
        <f t="shared" si="19"/>
        <v>40474</v>
      </c>
      <c r="N86" s="9">
        <v>-190.371099076028</v>
      </c>
      <c r="O86" s="9">
        <v>-147.28311657385001</v>
      </c>
      <c r="P86" s="9">
        <v>-149.71031233299701</v>
      </c>
      <c r="Q86" s="9">
        <v>-155.10074852846401</v>
      </c>
      <c r="R86" s="9">
        <v>-156.858809512758</v>
      </c>
      <c r="S86" s="9">
        <v>-152.05230630669601</v>
      </c>
      <c r="T86" s="9">
        <v>-149.90505689171101</v>
      </c>
      <c r="U86" s="9">
        <v>-149.37792193361599</v>
      </c>
      <c r="V86" s="9">
        <v>-151.01172239637501</v>
      </c>
      <c r="W86" s="9">
        <v>-152.168399476074</v>
      </c>
      <c r="Z86" t="s">
        <v>505</v>
      </c>
    </row>
    <row r="87" spans="1:26" x14ac:dyDescent="0.25">
      <c r="A87" s="1" t="s">
        <v>73</v>
      </c>
      <c r="B87" s="5" t="s">
        <v>295</v>
      </c>
      <c r="C87" s="3">
        <v>41046</v>
      </c>
      <c r="D87" s="6">
        <f t="shared" si="10"/>
        <v>40864</v>
      </c>
      <c r="E87" s="6">
        <f t="shared" si="11"/>
        <v>40680</v>
      </c>
      <c r="F87" s="6">
        <f t="shared" si="12"/>
        <v>40499</v>
      </c>
      <c r="G87" s="6">
        <f t="shared" si="13"/>
        <v>40315</v>
      </c>
      <c r="H87" s="6">
        <f t="shared" si="14"/>
        <v>40134</v>
      </c>
      <c r="I87" s="6">
        <f t="shared" si="15"/>
        <v>39950</v>
      </c>
      <c r="J87" s="6">
        <f t="shared" si="16"/>
        <v>39769</v>
      </c>
      <c r="K87" s="6">
        <f t="shared" si="17"/>
        <v>39585</v>
      </c>
      <c r="L87" s="6">
        <f t="shared" si="18"/>
        <v>39403</v>
      </c>
      <c r="M87" s="6">
        <f t="shared" si="19"/>
        <v>39219</v>
      </c>
      <c r="N87" s="9">
        <v>-141.749935107433</v>
      </c>
      <c r="O87" s="9">
        <v>-140.87169947324901</v>
      </c>
      <c r="P87" s="9">
        <v>-143.142307851396</v>
      </c>
      <c r="Q87" s="9">
        <v>-142.374812640779</v>
      </c>
      <c r="R87" s="9">
        <v>-145.77534690065099</v>
      </c>
      <c r="S87" s="9">
        <v>-150.912774638315</v>
      </c>
      <c r="T87" s="9">
        <v>-147.360176160375</v>
      </c>
      <c r="U87" s="9">
        <v>-155.50735775908299</v>
      </c>
      <c r="V87" s="9">
        <v>-153.777091981627</v>
      </c>
      <c r="W87" s="9">
        <v>-150.03894166458599</v>
      </c>
      <c r="Z87" t="s">
        <v>505</v>
      </c>
    </row>
    <row r="88" spans="1:26" x14ac:dyDescent="0.25">
      <c r="A88" s="1" t="s">
        <v>146</v>
      </c>
      <c r="B88" s="5" t="s">
        <v>368</v>
      </c>
      <c r="C88" s="3">
        <v>40633</v>
      </c>
      <c r="D88" s="6">
        <f t="shared" si="10"/>
        <v>40452</v>
      </c>
      <c r="E88" s="6">
        <f t="shared" si="11"/>
        <v>40268</v>
      </c>
      <c r="F88" s="6">
        <f t="shared" si="12"/>
        <v>40087</v>
      </c>
      <c r="G88" s="6">
        <f t="shared" si="13"/>
        <v>39903</v>
      </c>
      <c r="H88" s="6">
        <f t="shared" si="14"/>
        <v>39722</v>
      </c>
      <c r="I88" s="6">
        <f t="shared" si="15"/>
        <v>39538</v>
      </c>
      <c r="J88" s="6">
        <f t="shared" si="16"/>
        <v>39356</v>
      </c>
      <c r="K88" s="6">
        <f t="shared" si="17"/>
        <v>39172</v>
      </c>
      <c r="L88" s="6">
        <f t="shared" si="18"/>
        <v>38991</v>
      </c>
      <c r="M88" s="6">
        <f t="shared" si="19"/>
        <v>38807</v>
      </c>
      <c r="N88" s="9">
        <v>-179.13680128963199</v>
      </c>
      <c r="O88" s="9">
        <v>-116.562939528833</v>
      </c>
      <c r="P88" s="9">
        <v>-127.01160735423601</v>
      </c>
      <c r="Q88" s="9">
        <v>-122.267318771571</v>
      </c>
      <c r="R88" s="9">
        <v>-107.84792397184</v>
      </c>
      <c r="S88" s="9">
        <v>-93.731557552414003</v>
      </c>
      <c r="T88" s="9">
        <v>-95.921013569307803</v>
      </c>
      <c r="U88" s="9">
        <v>-94.208595004344701</v>
      </c>
      <c r="V88" s="9">
        <v>-113.59124040751099</v>
      </c>
      <c r="W88" s="9">
        <v>-107.969298864645</v>
      </c>
      <c r="Z88" t="s">
        <v>505</v>
      </c>
    </row>
    <row r="89" spans="1:26" x14ac:dyDescent="0.25">
      <c r="A89" s="1" t="s">
        <v>107</v>
      </c>
      <c r="B89" s="5" t="s">
        <v>329</v>
      </c>
      <c r="C89" s="3">
        <v>39615</v>
      </c>
      <c r="D89" s="6">
        <f t="shared" si="10"/>
        <v>39432</v>
      </c>
      <c r="E89" s="6">
        <f t="shared" si="11"/>
        <v>39249</v>
      </c>
      <c r="F89" s="6">
        <f t="shared" si="12"/>
        <v>39067</v>
      </c>
      <c r="G89" s="6">
        <f t="shared" si="13"/>
        <v>38884</v>
      </c>
      <c r="H89" s="6">
        <f t="shared" si="14"/>
        <v>38702</v>
      </c>
      <c r="I89" s="6">
        <f t="shared" si="15"/>
        <v>38519</v>
      </c>
      <c r="J89" s="6">
        <f t="shared" si="16"/>
        <v>38337</v>
      </c>
      <c r="K89" s="6">
        <f t="shared" si="17"/>
        <v>38154</v>
      </c>
      <c r="L89" s="6">
        <f t="shared" si="18"/>
        <v>37971</v>
      </c>
      <c r="M89" s="6">
        <f t="shared" si="19"/>
        <v>37788</v>
      </c>
      <c r="N89" s="9">
        <v>-185.22594349659599</v>
      </c>
      <c r="O89" s="9">
        <v>-191.63248645063899</v>
      </c>
      <c r="P89" s="9">
        <v>-129.41429030383699</v>
      </c>
      <c r="Q89" s="9">
        <v>-131.53958135687299</v>
      </c>
      <c r="R89" s="9">
        <v>-139.77476833916401</v>
      </c>
      <c r="S89" s="9">
        <v>-159.97441232022399</v>
      </c>
      <c r="T89" s="9">
        <v>-162.43103675763399</v>
      </c>
      <c r="U89" s="9">
        <v>-164.87593110050199</v>
      </c>
      <c r="V89" s="9">
        <v>-170.26463528157799</v>
      </c>
      <c r="W89" s="9">
        <v>-185.83344182436099</v>
      </c>
      <c r="Z89" t="s">
        <v>505</v>
      </c>
    </row>
    <row r="90" spans="1:26" x14ac:dyDescent="0.25">
      <c r="A90" s="1" t="s">
        <v>198</v>
      </c>
      <c r="B90" s="5" t="s">
        <v>420</v>
      </c>
      <c r="C90" s="3">
        <v>41673</v>
      </c>
      <c r="D90" s="6">
        <f t="shared" si="10"/>
        <v>41489</v>
      </c>
      <c r="E90" s="6">
        <f t="shared" si="11"/>
        <v>41308</v>
      </c>
      <c r="F90" s="6">
        <f t="shared" si="12"/>
        <v>41124</v>
      </c>
      <c r="G90" s="6">
        <f t="shared" si="13"/>
        <v>40942</v>
      </c>
      <c r="H90" s="6">
        <f t="shared" si="14"/>
        <v>40758</v>
      </c>
      <c r="I90" s="6">
        <f t="shared" si="15"/>
        <v>40577</v>
      </c>
      <c r="J90" s="6">
        <f t="shared" si="16"/>
        <v>40393</v>
      </c>
      <c r="K90" s="6">
        <f t="shared" si="17"/>
        <v>40212</v>
      </c>
      <c r="L90" s="6">
        <f t="shared" si="18"/>
        <v>40028</v>
      </c>
      <c r="M90" s="6">
        <f t="shared" si="19"/>
        <v>39847</v>
      </c>
      <c r="N90" s="9">
        <v>-147.63561724497399</v>
      </c>
      <c r="O90" s="9">
        <v>-148.03501373120901</v>
      </c>
      <c r="P90" s="9">
        <v>-138.14650947112</v>
      </c>
      <c r="Q90" s="9">
        <v>-139.73594616195999</v>
      </c>
      <c r="R90" s="9">
        <v>-123.830625047251</v>
      </c>
      <c r="S90" s="9">
        <v>-140.37389828931001</v>
      </c>
      <c r="T90" s="9">
        <v>-139.43824267714501</v>
      </c>
      <c r="U90" s="9">
        <v>-142.816443941138</v>
      </c>
      <c r="V90" s="9">
        <v>-139.697082914606</v>
      </c>
      <c r="W90" s="9">
        <v>-153.24667235395199</v>
      </c>
      <c r="Z90" t="s">
        <v>505</v>
      </c>
    </row>
    <row r="91" spans="1:26" x14ac:dyDescent="0.25">
      <c r="A91" s="1" t="s">
        <v>197</v>
      </c>
      <c r="B91" s="5" t="s">
        <v>419</v>
      </c>
      <c r="C91" s="3">
        <v>42655</v>
      </c>
      <c r="D91" s="6">
        <f t="shared" si="10"/>
        <v>42472</v>
      </c>
      <c r="E91" s="6">
        <f t="shared" si="11"/>
        <v>42289</v>
      </c>
      <c r="F91" s="6">
        <f t="shared" si="12"/>
        <v>42106</v>
      </c>
      <c r="G91" s="6">
        <f t="shared" si="13"/>
        <v>41924</v>
      </c>
      <c r="H91" s="6">
        <f t="shared" si="14"/>
        <v>41741</v>
      </c>
      <c r="I91" s="6">
        <f t="shared" si="15"/>
        <v>41559</v>
      </c>
      <c r="J91" s="6">
        <f t="shared" si="16"/>
        <v>41376</v>
      </c>
      <c r="K91" s="6">
        <f t="shared" si="17"/>
        <v>41194</v>
      </c>
      <c r="L91" s="6">
        <f t="shared" si="18"/>
        <v>41011</v>
      </c>
      <c r="M91" s="6">
        <f t="shared" si="19"/>
        <v>40828</v>
      </c>
      <c r="N91" s="9">
        <v>-170.505162594403</v>
      </c>
      <c r="O91" s="9">
        <v>-146.39539223190499</v>
      </c>
      <c r="P91" s="9">
        <v>-148.71818942090999</v>
      </c>
      <c r="Q91" s="9">
        <v>-138.63510111818599</v>
      </c>
      <c r="R91" s="9">
        <v>-143.93591276451201</v>
      </c>
      <c r="S91" s="9">
        <v>-143.69550061881</v>
      </c>
      <c r="T91" s="9">
        <v>-150.763424690476</v>
      </c>
      <c r="U91" s="9">
        <v>-144.74298580965899</v>
      </c>
      <c r="V91" s="9">
        <v>-149.80310220094299</v>
      </c>
      <c r="W91" s="9">
        <v>-143.51148256425</v>
      </c>
      <c r="Z91" t="s">
        <v>505</v>
      </c>
    </row>
    <row r="92" spans="1:26" x14ac:dyDescent="0.25">
      <c r="A92" s="1" t="s">
        <v>160</v>
      </c>
      <c r="B92" s="5" t="s">
        <v>382</v>
      </c>
      <c r="C92" s="3">
        <v>40982</v>
      </c>
      <c r="D92" s="6">
        <f t="shared" si="10"/>
        <v>40800</v>
      </c>
      <c r="E92" s="6">
        <f t="shared" si="11"/>
        <v>40616</v>
      </c>
      <c r="F92" s="6">
        <f t="shared" si="12"/>
        <v>40435</v>
      </c>
      <c r="G92" s="6">
        <f t="shared" si="13"/>
        <v>40251</v>
      </c>
      <c r="H92" s="6">
        <f t="shared" si="14"/>
        <v>40070</v>
      </c>
      <c r="I92" s="6">
        <f t="shared" si="15"/>
        <v>39886</v>
      </c>
      <c r="J92" s="6">
        <f t="shared" si="16"/>
        <v>39705</v>
      </c>
      <c r="K92" s="6">
        <f t="shared" si="17"/>
        <v>39521</v>
      </c>
      <c r="L92" s="6">
        <f t="shared" si="18"/>
        <v>39339</v>
      </c>
      <c r="M92" s="6">
        <f t="shared" si="19"/>
        <v>39155</v>
      </c>
      <c r="N92" s="9">
        <v>-111.530316777517</v>
      </c>
      <c r="O92" s="9">
        <v>-118.17866205382801</v>
      </c>
      <c r="P92" s="9">
        <v>-109.964055102695</v>
      </c>
      <c r="Q92" s="9">
        <v>-112.511877252651</v>
      </c>
      <c r="R92" s="9">
        <v>-110.419599565562</v>
      </c>
      <c r="S92" s="9">
        <v>-114.432158314647</v>
      </c>
      <c r="T92" s="9">
        <v>-113.933658947735</v>
      </c>
      <c r="U92" s="9">
        <v>-97.979724490837995</v>
      </c>
      <c r="V92" s="9">
        <v>-110.409022535114</v>
      </c>
      <c r="W92" s="9">
        <v>-123.312054118361</v>
      </c>
      <c r="Z92" t="s">
        <v>505</v>
      </c>
    </row>
    <row r="93" spans="1:26" x14ac:dyDescent="0.25">
      <c r="A93" s="1" t="s">
        <v>130</v>
      </c>
      <c r="B93" s="5" t="s">
        <v>352</v>
      </c>
      <c r="C93" s="3">
        <v>43129</v>
      </c>
      <c r="D93" s="6">
        <f t="shared" si="10"/>
        <v>42945</v>
      </c>
      <c r="E93" s="6">
        <f t="shared" si="11"/>
        <v>42764</v>
      </c>
      <c r="F93" s="6">
        <f t="shared" si="12"/>
        <v>42580</v>
      </c>
      <c r="G93" s="6">
        <f t="shared" si="13"/>
        <v>42398</v>
      </c>
      <c r="H93" s="6">
        <f t="shared" si="14"/>
        <v>42214</v>
      </c>
      <c r="I93" s="6">
        <f t="shared" si="15"/>
        <v>42033</v>
      </c>
      <c r="J93" s="6">
        <f t="shared" si="16"/>
        <v>41849</v>
      </c>
      <c r="K93" s="6">
        <f t="shared" si="17"/>
        <v>41668</v>
      </c>
      <c r="L93" s="6">
        <f t="shared" si="18"/>
        <v>41484</v>
      </c>
      <c r="M93" s="6">
        <f t="shared" si="19"/>
        <v>41303</v>
      </c>
      <c r="N93" s="9">
        <v>-141.40699749372899</v>
      </c>
      <c r="O93" s="9">
        <v>-130.426799469744</v>
      </c>
      <c r="P93" s="9">
        <v>-123.11121270214601</v>
      </c>
      <c r="Q93" s="9">
        <v>-117.22141286039199</v>
      </c>
      <c r="R93" s="9">
        <v>-113.66110709204099</v>
      </c>
      <c r="S93" s="9">
        <v>-113.04151224578899</v>
      </c>
      <c r="T93" s="9">
        <v>-114.151448825321</v>
      </c>
      <c r="U93" s="9">
        <v>-115.314505290632</v>
      </c>
      <c r="V93" s="9">
        <v>-115.962769390734</v>
      </c>
      <c r="W93" s="9">
        <v>-115.448701875029</v>
      </c>
      <c r="Z93" t="s">
        <v>505</v>
      </c>
    </row>
    <row r="94" spans="1:26" x14ac:dyDescent="0.25">
      <c r="A94" s="1" t="s">
        <v>60</v>
      </c>
      <c r="B94" s="5" t="s">
        <v>282</v>
      </c>
      <c r="C94" s="3">
        <v>39968</v>
      </c>
      <c r="D94" s="6">
        <f t="shared" si="10"/>
        <v>39786</v>
      </c>
      <c r="E94" s="6">
        <f t="shared" si="11"/>
        <v>39603</v>
      </c>
      <c r="F94" s="6">
        <f t="shared" si="12"/>
        <v>39420</v>
      </c>
      <c r="G94" s="6">
        <f t="shared" si="13"/>
        <v>39237</v>
      </c>
      <c r="H94" s="6">
        <f t="shared" si="14"/>
        <v>39055</v>
      </c>
      <c r="I94" s="6">
        <f t="shared" si="15"/>
        <v>38872</v>
      </c>
      <c r="J94" s="6">
        <f t="shared" si="16"/>
        <v>38690</v>
      </c>
      <c r="K94" s="6">
        <f t="shared" si="17"/>
        <v>38507</v>
      </c>
      <c r="L94" s="6">
        <f t="shared" si="18"/>
        <v>38325</v>
      </c>
      <c r="M94" s="6">
        <f t="shared" si="19"/>
        <v>38142</v>
      </c>
      <c r="N94" s="9">
        <v>-138.22703802652501</v>
      </c>
      <c r="O94" s="9">
        <v>-138.83490645385601</v>
      </c>
      <c r="P94" s="9">
        <v>-140.04049593476699</v>
      </c>
      <c r="Q94" s="9">
        <v>-138.46379344468801</v>
      </c>
      <c r="R94" s="9">
        <v>-143.410410454084</v>
      </c>
      <c r="S94" s="9">
        <v>-142.11983618137799</v>
      </c>
      <c r="T94" s="9">
        <v>-143.352902974839</v>
      </c>
      <c r="U94" s="9">
        <v>-130.73187220660199</v>
      </c>
      <c r="V94" s="9">
        <v>-142.36402952337301</v>
      </c>
      <c r="W94" s="9">
        <v>-150.78098849947699</v>
      </c>
      <c r="Z94" t="s">
        <v>505</v>
      </c>
    </row>
    <row r="95" spans="1:26" x14ac:dyDescent="0.25">
      <c r="A95" s="1" t="s">
        <v>29</v>
      </c>
      <c r="B95" s="5" t="s">
        <v>251</v>
      </c>
      <c r="C95" s="3">
        <v>42314</v>
      </c>
      <c r="D95" s="6">
        <f t="shared" si="10"/>
        <v>42130</v>
      </c>
      <c r="E95" s="6">
        <f t="shared" si="11"/>
        <v>41949</v>
      </c>
      <c r="F95" s="6">
        <f t="shared" si="12"/>
        <v>41765</v>
      </c>
      <c r="G95" s="6">
        <f t="shared" si="13"/>
        <v>41584</v>
      </c>
      <c r="H95" s="6">
        <f t="shared" si="14"/>
        <v>41400</v>
      </c>
      <c r="I95" s="6">
        <f t="shared" si="15"/>
        <v>41219</v>
      </c>
      <c r="J95" s="6">
        <f t="shared" si="16"/>
        <v>41035</v>
      </c>
      <c r="K95" s="6">
        <f t="shared" si="17"/>
        <v>40853</v>
      </c>
      <c r="L95" s="6">
        <f t="shared" si="18"/>
        <v>40669</v>
      </c>
      <c r="M95" s="6">
        <f t="shared" si="19"/>
        <v>40488</v>
      </c>
      <c r="N95" s="9">
        <v>-147.900061326475</v>
      </c>
      <c r="O95" s="9">
        <v>-137.56146215406</v>
      </c>
      <c r="P95" s="9">
        <v>-151.13718679452799</v>
      </c>
      <c r="Q95" s="9">
        <v>-149.09564885102401</v>
      </c>
      <c r="R95" s="9">
        <v>-162.93251334900501</v>
      </c>
      <c r="S95" s="9">
        <v>-157.08210070476599</v>
      </c>
      <c r="T95" s="9">
        <v>-166.74511168055</v>
      </c>
      <c r="U95" s="9">
        <v>-156.689875330371</v>
      </c>
      <c r="V95" s="9">
        <v>-168.620498487237</v>
      </c>
      <c r="W95" s="9">
        <v>-161.36840447063199</v>
      </c>
      <c r="Z95" t="s">
        <v>505</v>
      </c>
    </row>
    <row r="96" spans="1:26" x14ac:dyDescent="0.25">
      <c r="A96" s="1" t="s">
        <v>8</v>
      </c>
      <c r="B96" s="5" t="s">
        <v>230</v>
      </c>
      <c r="C96" s="3">
        <v>42760</v>
      </c>
      <c r="D96" s="6">
        <f t="shared" si="10"/>
        <v>42576</v>
      </c>
      <c r="E96" s="6">
        <f t="shared" si="11"/>
        <v>42394</v>
      </c>
      <c r="F96" s="6">
        <f t="shared" si="12"/>
        <v>42210</v>
      </c>
      <c r="G96" s="6">
        <f t="shared" si="13"/>
        <v>42029</v>
      </c>
      <c r="H96" s="6">
        <f t="shared" si="14"/>
        <v>41845</v>
      </c>
      <c r="I96" s="6">
        <f t="shared" si="15"/>
        <v>41664</v>
      </c>
      <c r="J96" s="6">
        <f t="shared" si="16"/>
        <v>41480</v>
      </c>
      <c r="K96" s="6">
        <f t="shared" si="17"/>
        <v>41299</v>
      </c>
      <c r="L96" s="6">
        <f t="shared" si="18"/>
        <v>41115</v>
      </c>
      <c r="M96" s="6">
        <f t="shared" si="19"/>
        <v>40933</v>
      </c>
      <c r="N96" s="9">
        <v>-120.574241033769</v>
      </c>
      <c r="O96" s="9">
        <v>-101.553865671637</v>
      </c>
      <c r="P96" s="9">
        <v>-121.146957245636</v>
      </c>
      <c r="Q96" s="9">
        <v>-103.56132142746701</v>
      </c>
      <c r="R96" s="9">
        <v>-125.523177702691</v>
      </c>
      <c r="S96" s="9">
        <v>-105.08758759313299</v>
      </c>
      <c r="T96" s="9">
        <v>-125.065918677022</v>
      </c>
      <c r="U96" s="9">
        <v>-108.22897639004999</v>
      </c>
      <c r="V96" s="9">
        <v>-123.528723829551</v>
      </c>
      <c r="W96" s="9">
        <v>-114.36243611059101</v>
      </c>
      <c r="Z96" t="s">
        <v>505</v>
      </c>
    </row>
    <row r="97" spans="1:26" x14ac:dyDescent="0.25">
      <c r="A97" s="1" t="s">
        <v>204</v>
      </c>
      <c r="B97" s="5" t="s">
        <v>426</v>
      </c>
      <c r="C97" s="3">
        <v>43507</v>
      </c>
      <c r="D97" s="6">
        <f t="shared" si="10"/>
        <v>43323</v>
      </c>
      <c r="E97" s="6">
        <f t="shared" si="11"/>
        <v>43142</v>
      </c>
      <c r="F97" s="6">
        <f t="shared" si="12"/>
        <v>42958</v>
      </c>
      <c r="G97" s="6">
        <f t="shared" si="13"/>
        <v>42777</v>
      </c>
      <c r="H97" s="6">
        <f t="shared" si="14"/>
        <v>42593</v>
      </c>
      <c r="I97" s="6">
        <f t="shared" si="15"/>
        <v>42411</v>
      </c>
      <c r="J97" s="6">
        <f t="shared" si="16"/>
        <v>42227</v>
      </c>
      <c r="K97" s="6">
        <f t="shared" si="17"/>
        <v>42046</v>
      </c>
      <c r="L97" s="6">
        <f t="shared" si="18"/>
        <v>41862</v>
      </c>
      <c r="M97" s="6">
        <f t="shared" si="19"/>
        <v>41681</v>
      </c>
      <c r="N97" s="9">
        <v>-138.06078539790499</v>
      </c>
      <c r="O97" s="9">
        <v>-146.42212828353601</v>
      </c>
      <c r="P97" s="9">
        <v>-137.07963940874299</v>
      </c>
      <c r="Q97" s="9">
        <v>-136.84118453502899</v>
      </c>
      <c r="R97" s="9">
        <v>-134.80826181113599</v>
      </c>
      <c r="S97" s="9">
        <v>-137.638389084251</v>
      </c>
      <c r="T97" s="9">
        <v>-129.49164160908799</v>
      </c>
      <c r="U97" s="9">
        <v>-130.99291271669199</v>
      </c>
      <c r="V97" s="9">
        <v>-133.438709627317</v>
      </c>
      <c r="W97" s="9">
        <v>-161.30537605925301</v>
      </c>
      <c r="Z97" t="s">
        <v>505</v>
      </c>
    </row>
    <row r="98" spans="1:26" x14ac:dyDescent="0.25">
      <c r="A98" s="1" t="s">
        <v>16</v>
      </c>
      <c r="B98" s="5" t="s">
        <v>238</v>
      </c>
      <c r="C98" s="3">
        <v>42643</v>
      </c>
      <c r="D98" s="6">
        <f t="shared" si="10"/>
        <v>42459</v>
      </c>
      <c r="E98" s="6">
        <f t="shared" si="11"/>
        <v>42277</v>
      </c>
      <c r="F98" s="6">
        <f t="shared" si="12"/>
        <v>42093</v>
      </c>
      <c r="G98" s="6">
        <f t="shared" si="13"/>
        <v>41912</v>
      </c>
      <c r="H98" s="6">
        <f t="shared" si="14"/>
        <v>41728</v>
      </c>
      <c r="I98" s="6">
        <f t="shared" si="15"/>
        <v>41547</v>
      </c>
      <c r="J98" s="6">
        <f t="shared" si="16"/>
        <v>41363</v>
      </c>
      <c r="K98" s="6">
        <f t="shared" si="17"/>
        <v>41182</v>
      </c>
      <c r="L98" s="6">
        <f t="shared" si="18"/>
        <v>40998</v>
      </c>
      <c r="M98" s="6">
        <f t="shared" si="19"/>
        <v>40816</v>
      </c>
      <c r="N98" s="9">
        <v>-161.34169650205001</v>
      </c>
      <c r="O98" s="9">
        <v>-120.801032320914</v>
      </c>
      <c r="P98" s="9">
        <v>-156.156447544819</v>
      </c>
      <c r="Q98" s="9">
        <v>-132.015699517126</v>
      </c>
      <c r="R98" s="9">
        <v>-158.907368167573</v>
      </c>
      <c r="S98" s="9">
        <v>-129.19775733764499</v>
      </c>
      <c r="T98" s="9">
        <v>-162.108768587665</v>
      </c>
      <c r="U98" s="9">
        <v>-123.82099012216899</v>
      </c>
      <c r="V98" s="9">
        <v>-164.09693428105101</v>
      </c>
      <c r="W98" s="9">
        <v>-124.280602980113</v>
      </c>
      <c r="Z98" t="s">
        <v>505</v>
      </c>
    </row>
    <row r="99" spans="1:26" x14ac:dyDescent="0.25">
      <c r="A99" s="1" t="s">
        <v>14</v>
      </c>
      <c r="B99" s="5" t="s">
        <v>236</v>
      </c>
      <c r="C99" s="3">
        <v>42648</v>
      </c>
      <c r="D99" s="6">
        <f t="shared" si="10"/>
        <v>42465</v>
      </c>
      <c r="E99" s="6">
        <f t="shared" si="11"/>
        <v>42282</v>
      </c>
      <c r="F99" s="6">
        <f t="shared" si="12"/>
        <v>42099</v>
      </c>
      <c r="G99" s="6">
        <f t="shared" si="13"/>
        <v>41917</v>
      </c>
      <c r="H99" s="6">
        <f t="shared" si="14"/>
        <v>41734</v>
      </c>
      <c r="I99" s="6">
        <f t="shared" si="15"/>
        <v>41552</v>
      </c>
      <c r="J99" s="6">
        <f t="shared" si="16"/>
        <v>41369</v>
      </c>
      <c r="K99" s="6">
        <f t="shared" si="17"/>
        <v>41187</v>
      </c>
      <c r="L99" s="6">
        <f t="shared" si="18"/>
        <v>41004</v>
      </c>
      <c r="M99" s="6">
        <f t="shared" si="19"/>
        <v>40821</v>
      </c>
      <c r="N99" s="9">
        <v>-138.75180779097201</v>
      </c>
      <c r="O99" s="9">
        <v>-112.013108581788</v>
      </c>
      <c r="P99" s="9">
        <v>-140.08380769041099</v>
      </c>
      <c r="Q99" s="9">
        <v>-116.58342021449999</v>
      </c>
      <c r="R99" s="9">
        <v>-142.11889485467</v>
      </c>
      <c r="S99" s="9">
        <v>-117.75171316960299</v>
      </c>
      <c r="T99" s="9">
        <v>-142.337593406374</v>
      </c>
      <c r="U99" s="9">
        <v>-117.70804837796901</v>
      </c>
      <c r="V99" s="9">
        <v>-150.05207447844299</v>
      </c>
      <c r="W99" s="9">
        <v>-120.61637372325499</v>
      </c>
      <c r="Z99" t="s">
        <v>505</v>
      </c>
    </row>
    <row r="100" spans="1:26" x14ac:dyDescent="0.25">
      <c r="A100" s="1" t="s">
        <v>205</v>
      </c>
      <c r="B100" s="5" t="s">
        <v>427</v>
      </c>
      <c r="C100" s="3">
        <v>40178</v>
      </c>
      <c r="D100" s="6">
        <f t="shared" si="10"/>
        <v>39995</v>
      </c>
      <c r="E100" s="6">
        <f t="shared" si="11"/>
        <v>39813</v>
      </c>
      <c r="F100" s="6">
        <f t="shared" si="12"/>
        <v>39630</v>
      </c>
      <c r="G100" s="6">
        <f t="shared" si="13"/>
        <v>39447</v>
      </c>
      <c r="H100" s="6">
        <f t="shared" si="14"/>
        <v>39264</v>
      </c>
      <c r="I100" s="6">
        <f t="shared" si="15"/>
        <v>39082</v>
      </c>
      <c r="J100" s="6">
        <f t="shared" si="16"/>
        <v>38899</v>
      </c>
      <c r="K100" s="6">
        <f t="shared" si="17"/>
        <v>38717</v>
      </c>
      <c r="L100" s="6">
        <f t="shared" si="18"/>
        <v>38534</v>
      </c>
      <c r="M100" s="6">
        <f t="shared" si="19"/>
        <v>38352</v>
      </c>
      <c r="N100" s="9">
        <v>-153.47554665915399</v>
      </c>
      <c r="O100" s="9">
        <v>-154.37213585755401</v>
      </c>
      <c r="P100" s="9">
        <v>-168.05751047525001</v>
      </c>
      <c r="Q100" s="9">
        <v>-166.52844518975499</v>
      </c>
      <c r="R100" s="9">
        <v>-180.21845349652099</v>
      </c>
      <c r="S100" s="9">
        <v>-163.28612775446899</v>
      </c>
      <c r="T100" s="9" t="e">
        <v>#N/A</v>
      </c>
      <c r="U100" s="9" t="e">
        <v>#N/A</v>
      </c>
      <c r="V100" s="9" t="e">
        <v>#N/A</v>
      </c>
      <c r="W100" s="9" t="e">
        <v>#N/A</v>
      </c>
      <c r="Z100" t="s">
        <v>505</v>
      </c>
    </row>
    <row r="101" spans="1:26" x14ac:dyDescent="0.25">
      <c r="A101" s="1" t="s">
        <v>187</v>
      </c>
      <c r="B101" s="5" t="s">
        <v>409</v>
      </c>
      <c r="C101" s="3">
        <v>40617</v>
      </c>
      <c r="D101" s="6">
        <f t="shared" si="10"/>
        <v>40436</v>
      </c>
      <c r="E101" s="6">
        <f t="shared" si="11"/>
        <v>40252</v>
      </c>
      <c r="F101" s="6">
        <f t="shared" si="12"/>
        <v>40071</v>
      </c>
      <c r="G101" s="6">
        <f t="shared" si="13"/>
        <v>39887</v>
      </c>
      <c r="H101" s="6">
        <f t="shared" si="14"/>
        <v>39706</v>
      </c>
      <c r="I101" s="6">
        <f t="shared" si="15"/>
        <v>39522</v>
      </c>
      <c r="J101" s="6">
        <f t="shared" si="16"/>
        <v>39340</v>
      </c>
      <c r="K101" s="6">
        <f t="shared" si="17"/>
        <v>39156</v>
      </c>
      <c r="L101" s="6">
        <f t="shared" si="18"/>
        <v>38975</v>
      </c>
      <c r="M101" s="6">
        <f t="shared" si="19"/>
        <v>38791</v>
      </c>
      <c r="N101" s="9">
        <v>-180.49162963276501</v>
      </c>
      <c r="O101" s="9">
        <v>-180.69241475383799</v>
      </c>
      <c r="P101" s="9">
        <v>-180.83652044970401</v>
      </c>
      <c r="Q101" s="9">
        <v>-167.01259157250399</v>
      </c>
      <c r="R101" s="9">
        <v>-167.145070578928</v>
      </c>
      <c r="S101" s="9">
        <v>-172.604204957142</v>
      </c>
      <c r="T101" s="9">
        <v>-123.044662117695</v>
      </c>
      <c r="U101" s="9">
        <v>-125.66322916630899</v>
      </c>
      <c r="V101" s="9">
        <v>-136.676762710389</v>
      </c>
      <c r="W101" s="9">
        <v>-127.945559606217</v>
      </c>
      <c r="Z101" t="s">
        <v>505</v>
      </c>
    </row>
    <row r="102" spans="1:26" x14ac:dyDescent="0.25">
      <c r="A102" s="1" t="s">
        <v>102</v>
      </c>
      <c r="B102" s="5" t="s">
        <v>324</v>
      </c>
      <c r="C102" s="3">
        <v>39847</v>
      </c>
      <c r="D102" s="6">
        <f t="shared" si="10"/>
        <v>39663</v>
      </c>
      <c r="E102" s="6">
        <f t="shared" si="11"/>
        <v>39481</v>
      </c>
      <c r="F102" s="6">
        <f t="shared" si="12"/>
        <v>39297</v>
      </c>
      <c r="G102" s="6">
        <f t="shared" si="13"/>
        <v>39116</v>
      </c>
      <c r="H102" s="6">
        <f t="shared" si="14"/>
        <v>38932</v>
      </c>
      <c r="I102" s="6">
        <f t="shared" si="15"/>
        <v>38751</v>
      </c>
      <c r="J102" s="6">
        <f t="shared" si="16"/>
        <v>38567</v>
      </c>
      <c r="K102" s="6">
        <f t="shared" si="17"/>
        <v>38386</v>
      </c>
      <c r="L102" s="6">
        <f t="shared" si="18"/>
        <v>38202</v>
      </c>
      <c r="M102" s="6">
        <f t="shared" si="19"/>
        <v>38020</v>
      </c>
      <c r="N102" s="9">
        <v>-109.922206902672</v>
      </c>
      <c r="O102" s="9">
        <v>-108.7875269056</v>
      </c>
      <c r="P102" s="9">
        <v>-111.53406985586101</v>
      </c>
      <c r="Q102" s="9">
        <v>-105.755617433032</v>
      </c>
      <c r="R102" s="9">
        <v>-95.862549335121898</v>
      </c>
      <c r="S102" s="9">
        <v>-123.99007831051</v>
      </c>
      <c r="T102" s="9">
        <v>-125.771707853618</v>
      </c>
      <c r="U102" s="9">
        <v>-134.903636810508</v>
      </c>
      <c r="V102" s="9">
        <v>-125.461958118792</v>
      </c>
      <c r="W102" s="9">
        <v>-126.599612765026</v>
      </c>
      <c r="Z102" t="s">
        <v>505</v>
      </c>
    </row>
    <row r="103" spans="1:26" x14ac:dyDescent="0.25">
      <c r="A103" s="1" t="s">
        <v>34</v>
      </c>
      <c r="B103" s="5" t="s">
        <v>256</v>
      </c>
      <c r="C103" s="3">
        <v>38973</v>
      </c>
      <c r="D103" s="6">
        <f t="shared" si="10"/>
        <v>38789</v>
      </c>
      <c r="E103" s="6">
        <f t="shared" si="11"/>
        <v>38608</v>
      </c>
      <c r="F103" s="6">
        <f t="shared" si="12"/>
        <v>38424</v>
      </c>
      <c r="G103" s="6">
        <f t="shared" si="13"/>
        <v>38243</v>
      </c>
      <c r="H103" s="6">
        <f t="shared" si="14"/>
        <v>38059</v>
      </c>
      <c r="I103" s="6">
        <f t="shared" si="15"/>
        <v>37877</v>
      </c>
      <c r="J103" s="6">
        <f t="shared" si="16"/>
        <v>37693</v>
      </c>
      <c r="K103" s="6">
        <f t="shared" si="17"/>
        <v>37512</v>
      </c>
      <c r="L103" s="6">
        <f t="shared" si="18"/>
        <v>37328</v>
      </c>
      <c r="M103" s="6">
        <f t="shared" si="19"/>
        <v>37147</v>
      </c>
      <c r="N103" s="9">
        <v>-155.834621452394</v>
      </c>
      <c r="O103" s="9">
        <v>-158.30741189079501</v>
      </c>
      <c r="P103" s="9">
        <v>-160.77384728722001</v>
      </c>
      <c r="Q103" s="9">
        <v>-199.285479963059</v>
      </c>
      <c r="R103" s="9">
        <v>-170.213171441046</v>
      </c>
      <c r="S103" s="9">
        <v>-146.48441903605899</v>
      </c>
      <c r="T103" s="9">
        <v>-161.777226727455</v>
      </c>
      <c r="U103" s="9">
        <v>-153.287100343068</v>
      </c>
      <c r="V103" s="9">
        <v>-158.333252202084</v>
      </c>
      <c r="W103" s="9">
        <v>-156.70974736549101</v>
      </c>
      <c r="Z103" t="s">
        <v>505</v>
      </c>
    </row>
    <row r="104" spans="1:26" x14ac:dyDescent="0.25">
      <c r="A104" s="1" t="s">
        <v>121</v>
      </c>
      <c r="B104" s="5" t="s">
        <v>343</v>
      </c>
      <c r="C104" s="3">
        <v>40798</v>
      </c>
      <c r="D104" s="6">
        <f t="shared" si="10"/>
        <v>40614</v>
      </c>
      <c r="E104" s="6">
        <f t="shared" si="11"/>
        <v>40433</v>
      </c>
      <c r="F104" s="6">
        <f t="shared" si="12"/>
        <v>40249</v>
      </c>
      <c r="G104" s="6">
        <f t="shared" si="13"/>
        <v>40068</v>
      </c>
      <c r="H104" s="6">
        <f t="shared" si="14"/>
        <v>39884</v>
      </c>
      <c r="I104" s="6">
        <f t="shared" si="15"/>
        <v>39703</v>
      </c>
      <c r="J104" s="6">
        <f t="shared" si="16"/>
        <v>39519</v>
      </c>
      <c r="K104" s="6">
        <f t="shared" si="17"/>
        <v>39337</v>
      </c>
      <c r="L104" s="6">
        <f t="shared" si="18"/>
        <v>39153</v>
      </c>
      <c r="M104" s="6">
        <f t="shared" si="19"/>
        <v>38972</v>
      </c>
      <c r="N104" s="9">
        <v>-183.521797047268</v>
      </c>
      <c r="O104" s="9">
        <v>-184.6194168355</v>
      </c>
      <c r="P104" s="9">
        <v>-175.58803518961099</v>
      </c>
      <c r="Q104" s="9">
        <v>-177.35119917600301</v>
      </c>
      <c r="R104" s="9">
        <v>-172.64432216726399</v>
      </c>
      <c r="S104" s="9">
        <v>-193.726840145604</v>
      </c>
      <c r="T104" s="9">
        <v>-180.156872650265</v>
      </c>
      <c r="U104" s="9">
        <v>-177.07764371633201</v>
      </c>
      <c r="V104" s="9">
        <v>-174.95375075446501</v>
      </c>
      <c r="W104" s="9">
        <v>-176.87335298722601</v>
      </c>
      <c r="Z104" t="s">
        <v>505</v>
      </c>
    </row>
    <row r="105" spans="1:26" x14ac:dyDescent="0.25">
      <c r="A105" s="1" t="s">
        <v>20</v>
      </c>
      <c r="B105" s="5" t="s">
        <v>242</v>
      </c>
      <c r="C105" s="3">
        <v>42578</v>
      </c>
      <c r="D105" s="6">
        <f t="shared" si="10"/>
        <v>42396</v>
      </c>
      <c r="E105" s="6">
        <f t="shared" si="11"/>
        <v>42212</v>
      </c>
      <c r="F105" s="6">
        <f t="shared" si="12"/>
        <v>42031</v>
      </c>
      <c r="G105" s="6">
        <f t="shared" si="13"/>
        <v>41847</v>
      </c>
      <c r="H105" s="6">
        <f t="shared" si="14"/>
        <v>41666</v>
      </c>
      <c r="I105" s="6">
        <f t="shared" si="15"/>
        <v>41482</v>
      </c>
      <c r="J105" s="6">
        <f t="shared" si="16"/>
        <v>41301</v>
      </c>
      <c r="K105" s="6">
        <f t="shared" si="17"/>
        <v>41117</v>
      </c>
      <c r="L105" s="6">
        <f t="shared" si="18"/>
        <v>40935</v>
      </c>
      <c r="M105" s="6">
        <f t="shared" si="19"/>
        <v>40751</v>
      </c>
      <c r="N105" s="9">
        <v>-104.172817655456</v>
      </c>
      <c r="O105" s="9">
        <v>-103.29344461202299</v>
      </c>
      <c r="P105" s="9">
        <v>-100.131756168165</v>
      </c>
      <c r="Q105" s="9">
        <v>-97.804676603595496</v>
      </c>
      <c r="R105" s="9">
        <v>-102.477236274893</v>
      </c>
      <c r="S105" s="9">
        <v>-96.469583357157603</v>
      </c>
      <c r="T105" s="9">
        <v>-97.714805298489907</v>
      </c>
      <c r="U105" s="9">
        <v>-84.4456513130106</v>
      </c>
      <c r="V105" s="9">
        <v>-80.995968892612098</v>
      </c>
      <c r="W105" s="9">
        <v>-80.822712237380699</v>
      </c>
      <c r="Z105" t="s">
        <v>505</v>
      </c>
    </row>
    <row r="106" spans="1:26" x14ac:dyDescent="0.25">
      <c r="A106" s="1" t="s">
        <v>61</v>
      </c>
      <c r="B106" s="5" t="s">
        <v>283</v>
      </c>
      <c r="C106" s="3">
        <v>43129</v>
      </c>
      <c r="D106" s="6">
        <f t="shared" si="10"/>
        <v>42945</v>
      </c>
      <c r="E106" s="6">
        <f t="shared" si="11"/>
        <v>42764</v>
      </c>
      <c r="F106" s="6">
        <f t="shared" si="12"/>
        <v>42580</v>
      </c>
      <c r="G106" s="6">
        <f t="shared" si="13"/>
        <v>42398</v>
      </c>
      <c r="H106" s="6">
        <f t="shared" si="14"/>
        <v>42214</v>
      </c>
      <c r="I106" s="6">
        <f t="shared" si="15"/>
        <v>42033</v>
      </c>
      <c r="J106" s="6">
        <f t="shared" si="16"/>
        <v>41849</v>
      </c>
      <c r="K106" s="6">
        <f t="shared" si="17"/>
        <v>41668</v>
      </c>
      <c r="L106" s="6">
        <f t="shared" si="18"/>
        <v>41484</v>
      </c>
      <c r="M106" s="6">
        <f t="shared" si="19"/>
        <v>41303</v>
      </c>
      <c r="N106" s="9">
        <v>-81.781824281738906</v>
      </c>
      <c r="O106" s="9">
        <v>-82.017773234170704</v>
      </c>
      <c r="P106" s="9">
        <v>-82.150339958000203</v>
      </c>
      <c r="Q106" s="9">
        <v>-82.334394558191093</v>
      </c>
      <c r="R106" s="9">
        <v>-82.465094236574998</v>
      </c>
      <c r="S106" s="9">
        <v>-82.650890318058003</v>
      </c>
      <c r="T106" s="9">
        <v>-82.789523319864102</v>
      </c>
      <c r="U106" s="9">
        <v>-82.980564410439598</v>
      </c>
      <c r="V106" s="9">
        <v>-83.119382553332102</v>
      </c>
      <c r="W106" s="9">
        <v>-128.01757674938801</v>
      </c>
      <c r="Z106" t="s">
        <v>505</v>
      </c>
    </row>
    <row r="107" spans="1:26" x14ac:dyDescent="0.25">
      <c r="A107" s="1" t="s">
        <v>98</v>
      </c>
      <c r="B107" s="5" t="s">
        <v>320</v>
      </c>
      <c r="C107" s="3">
        <v>40771</v>
      </c>
      <c r="D107" s="6">
        <f t="shared" si="10"/>
        <v>40590</v>
      </c>
      <c r="E107" s="6">
        <f t="shared" si="11"/>
        <v>40406</v>
      </c>
      <c r="F107" s="6">
        <f t="shared" si="12"/>
        <v>40225</v>
      </c>
      <c r="G107" s="6">
        <f t="shared" si="13"/>
        <v>40041</v>
      </c>
      <c r="H107" s="6">
        <f t="shared" si="14"/>
        <v>39860</v>
      </c>
      <c r="I107" s="6">
        <f t="shared" si="15"/>
        <v>39676</v>
      </c>
      <c r="J107" s="6">
        <f t="shared" si="16"/>
        <v>39494</v>
      </c>
      <c r="K107" s="6">
        <f t="shared" si="17"/>
        <v>39310</v>
      </c>
      <c r="L107" s="6">
        <f t="shared" si="18"/>
        <v>39129</v>
      </c>
      <c r="M107" s="6">
        <f t="shared" si="19"/>
        <v>38945</v>
      </c>
      <c r="N107" s="9">
        <v>-144.90875714392399</v>
      </c>
      <c r="O107" s="9">
        <v>-145.45812198852599</v>
      </c>
      <c r="P107" s="9">
        <v>-154.11463307449699</v>
      </c>
      <c r="Q107" s="9">
        <v>-148.11148999169399</v>
      </c>
      <c r="R107" s="9">
        <v>-146.23075437589401</v>
      </c>
      <c r="S107" s="9">
        <v>-147.745273161299</v>
      </c>
      <c r="T107" s="9">
        <v>-136.57665708114499</v>
      </c>
      <c r="U107" s="9">
        <v>-136.12635587399001</v>
      </c>
      <c r="V107" s="9">
        <v>-147.89813520729101</v>
      </c>
      <c r="W107" s="9">
        <v>-143.39278052614199</v>
      </c>
      <c r="Z107" t="s">
        <v>505</v>
      </c>
    </row>
    <row r="108" spans="1:26" x14ac:dyDescent="0.25">
      <c r="A108" s="1" t="s">
        <v>159</v>
      </c>
      <c r="B108" s="5" t="s">
        <v>381</v>
      </c>
      <c r="C108" s="3">
        <v>42451</v>
      </c>
      <c r="D108" s="6">
        <f t="shared" si="10"/>
        <v>42269</v>
      </c>
      <c r="E108" s="6">
        <f t="shared" si="11"/>
        <v>42085</v>
      </c>
      <c r="F108" s="6">
        <f t="shared" si="12"/>
        <v>41904</v>
      </c>
      <c r="G108" s="6">
        <f t="shared" si="13"/>
        <v>41720</v>
      </c>
      <c r="H108" s="6">
        <f t="shared" si="14"/>
        <v>41539</v>
      </c>
      <c r="I108" s="6">
        <f t="shared" si="15"/>
        <v>41355</v>
      </c>
      <c r="J108" s="6">
        <f t="shared" si="16"/>
        <v>41174</v>
      </c>
      <c r="K108" s="6">
        <f t="shared" si="17"/>
        <v>40990</v>
      </c>
      <c r="L108" s="6">
        <f t="shared" si="18"/>
        <v>40808</v>
      </c>
      <c r="M108" s="6">
        <f t="shared" si="19"/>
        <v>40624</v>
      </c>
      <c r="N108" s="9">
        <v>-183.44603521521199</v>
      </c>
      <c r="O108" s="9">
        <v>-184.38219372472099</v>
      </c>
      <c r="P108" s="9">
        <v>-185.31879570519601</v>
      </c>
      <c r="Q108" s="9">
        <v>-155.456820055382</v>
      </c>
      <c r="R108" s="9">
        <v>-120.229467053121</v>
      </c>
      <c r="S108" s="9">
        <v>-151.795984937149</v>
      </c>
      <c r="T108" s="9">
        <v>-121.47917634172801</v>
      </c>
      <c r="U108" s="9">
        <v>-156.19750156123601</v>
      </c>
      <c r="V108" s="9">
        <v>-132.11740219317099</v>
      </c>
      <c r="W108" s="9">
        <v>-156.32817440447101</v>
      </c>
      <c r="Z108" t="s">
        <v>505</v>
      </c>
    </row>
    <row r="109" spans="1:26" x14ac:dyDescent="0.25">
      <c r="A109" s="1" t="s">
        <v>111</v>
      </c>
      <c r="B109" s="5" t="s">
        <v>333</v>
      </c>
      <c r="C109" s="3">
        <v>43473</v>
      </c>
      <c r="D109" s="6">
        <f t="shared" si="10"/>
        <v>43289</v>
      </c>
      <c r="E109" s="6">
        <f t="shared" si="11"/>
        <v>43108</v>
      </c>
      <c r="F109" s="6">
        <f t="shared" si="12"/>
        <v>42924</v>
      </c>
      <c r="G109" s="6">
        <f t="shared" si="13"/>
        <v>42743</v>
      </c>
      <c r="H109" s="6">
        <f t="shared" si="14"/>
        <v>42559</v>
      </c>
      <c r="I109" s="6">
        <f t="shared" si="15"/>
        <v>42377</v>
      </c>
      <c r="J109" s="6">
        <f t="shared" si="16"/>
        <v>42193</v>
      </c>
      <c r="K109" s="6">
        <f t="shared" si="17"/>
        <v>42012</v>
      </c>
      <c r="L109" s="6">
        <f t="shared" si="18"/>
        <v>41828</v>
      </c>
      <c r="M109" s="6">
        <f t="shared" si="19"/>
        <v>41647</v>
      </c>
      <c r="N109" s="9">
        <v>-165.007045760567</v>
      </c>
      <c r="O109" s="9">
        <v>-167.42768293893801</v>
      </c>
      <c r="P109" s="9">
        <v>-174.533498624647</v>
      </c>
      <c r="Q109" s="9">
        <v>-162.99245967260501</v>
      </c>
      <c r="R109" s="9">
        <v>-166.77103682184199</v>
      </c>
      <c r="S109" s="9">
        <v>-168.02293184150901</v>
      </c>
      <c r="T109" s="9">
        <v>-169.92576696941799</v>
      </c>
      <c r="U109" s="9">
        <v>-174.49298489586999</v>
      </c>
      <c r="V109" s="9">
        <v>-183.56209414074701</v>
      </c>
      <c r="W109" s="9">
        <v>-188.975373655537</v>
      </c>
      <c r="Z109" t="s">
        <v>505</v>
      </c>
    </row>
    <row r="110" spans="1:26" x14ac:dyDescent="0.25">
      <c r="A110" s="1" t="s">
        <v>206</v>
      </c>
      <c r="B110" s="5" t="s">
        <v>428</v>
      </c>
      <c r="C110" s="3">
        <v>42247</v>
      </c>
      <c r="D110" s="6">
        <f t="shared" si="10"/>
        <v>42066</v>
      </c>
      <c r="E110" s="6">
        <f t="shared" si="11"/>
        <v>41882</v>
      </c>
      <c r="F110" s="6">
        <f t="shared" si="12"/>
        <v>41701</v>
      </c>
      <c r="G110" s="6">
        <f t="shared" si="13"/>
        <v>41517</v>
      </c>
      <c r="H110" s="6">
        <f t="shared" si="14"/>
        <v>41336</v>
      </c>
      <c r="I110" s="6">
        <f t="shared" si="15"/>
        <v>41152</v>
      </c>
      <c r="J110" s="6">
        <f t="shared" si="16"/>
        <v>40970</v>
      </c>
      <c r="K110" s="6">
        <f t="shared" si="17"/>
        <v>40786</v>
      </c>
      <c r="L110" s="6">
        <f t="shared" si="18"/>
        <v>40605</v>
      </c>
      <c r="M110" s="6">
        <f t="shared" si="19"/>
        <v>40421</v>
      </c>
      <c r="N110" s="9">
        <v>-187.34943521308901</v>
      </c>
      <c r="O110" s="9">
        <v>-195.34923816855499</v>
      </c>
      <c r="P110" s="9">
        <v>-203.72771753410501</v>
      </c>
      <c r="Q110" s="9">
        <v>-199.04360719151001</v>
      </c>
      <c r="R110" s="9">
        <v>-209.89523738452499</v>
      </c>
      <c r="S110" s="9">
        <v>-213.333333333333</v>
      </c>
      <c r="T110" s="9">
        <v>-213.333333333333</v>
      </c>
      <c r="U110" s="9">
        <v>-213.333333333333</v>
      </c>
      <c r="V110" s="9" t="e">
        <v>#N/A</v>
      </c>
      <c r="W110" s="9" t="e">
        <v>#N/A</v>
      </c>
      <c r="Z110" t="s">
        <v>505</v>
      </c>
    </row>
    <row r="111" spans="1:26" x14ac:dyDescent="0.25">
      <c r="A111" s="1" t="s">
        <v>32</v>
      </c>
      <c r="B111" s="5" t="s">
        <v>254</v>
      </c>
      <c r="C111" s="3">
        <v>41499</v>
      </c>
      <c r="D111" s="6">
        <f t="shared" si="10"/>
        <v>41318</v>
      </c>
      <c r="E111" s="6">
        <f t="shared" si="11"/>
        <v>41134</v>
      </c>
      <c r="F111" s="6">
        <f t="shared" si="12"/>
        <v>40952</v>
      </c>
      <c r="G111" s="6">
        <f t="shared" si="13"/>
        <v>40768</v>
      </c>
      <c r="H111" s="6">
        <f t="shared" si="14"/>
        <v>40587</v>
      </c>
      <c r="I111" s="6">
        <f t="shared" si="15"/>
        <v>40403</v>
      </c>
      <c r="J111" s="6">
        <f t="shared" si="16"/>
        <v>40222</v>
      </c>
      <c r="K111" s="6">
        <f t="shared" si="17"/>
        <v>40038</v>
      </c>
      <c r="L111" s="6">
        <f t="shared" si="18"/>
        <v>39857</v>
      </c>
      <c r="M111" s="6">
        <f t="shared" si="19"/>
        <v>39673</v>
      </c>
      <c r="N111" s="9">
        <v>-110.057319214646</v>
      </c>
      <c r="O111" s="9">
        <v>-111.729985863599</v>
      </c>
      <c r="P111" s="9">
        <v>-117.55265703517099</v>
      </c>
      <c r="Q111" s="9">
        <v>-118.161996379353</v>
      </c>
      <c r="R111" s="9">
        <v>-122.74079515096</v>
      </c>
      <c r="S111" s="9">
        <v>-131.92267679560001</v>
      </c>
      <c r="T111" s="9">
        <v>-129.61885037978499</v>
      </c>
      <c r="U111" s="9">
        <v>-130.106216722943</v>
      </c>
      <c r="V111" s="9">
        <v>-129.76232858570199</v>
      </c>
      <c r="W111" s="9">
        <v>-127.655900639625</v>
      </c>
      <c r="Z111" t="s">
        <v>505</v>
      </c>
    </row>
    <row r="112" spans="1:26" x14ac:dyDescent="0.25">
      <c r="A112" s="1" t="s">
        <v>207</v>
      </c>
      <c r="B112" s="5" t="s">
        <v>429</v>
      </c>
      <c r="C112" s="3">
        <v>41530</v>
      </c>
      <c r="D112" s="6">
        <f t="shared" si="10"/>
        <v>41346</v>
      </c>
      <c r="E112" s="6">
        <f t="shared" si="11"/>
        <v>41165</v>
      </c>
      <c r="F112" s="6">
        <f t="shared" si="12"/>
        <v>40981</v>
      </c>
      <c r="G112" s="6">
        <f t="shared" si="13"/>
        <v>40799</v>
      </c>
      <c r="H112" s="6">
        <f t="shared" si="14"/>
        <v>40615</v>
      </c>
      <c r="I112" s="6">
        <f t="shared" si="15"/>
        <v>40434</v>
      </c>
      <c r="J112" s="6">
        <f t="shared" si="16"/>
        <v>40250</v>
      </c>
      <c r="K112" s="6">
        <f t="shared" si="17"/>
        <v>40069</v>
      </c>
      <c r="L112" s="6">
        <f t="shared" si="18"/>
        <v>39885</v>
      </c>
      <c r="M112" s="6">
        <f t="shared" si="19"/>
        <v>39704</v>
      </c>
      <c r="N112" s="9">
        <v>-174.42563075535199</v>
      </c>
      <c r="O112" s="9">
        <v>-174.763932882739</v>
      </c>
      <c r="P112" s="9">
        <v>-172.26682918140099</v>
      </c>
      <c r="Q112" s="9">
        <v>-171.33009206135799</v>
      </c>
      <c r="R112" s="9">
        <v>-184.504634195449</v>
      </c>
      <c r="S112" s="9">
        <v>-178.444433770156</v>
      </c>
      <c r="T112" s="9">
        <v>-181.79354538649201</v>
      </c>
      <c r="U112" s="9">
        <v>-182.41750171284801</v>
      </c>
      <c r="V112" s="9">
        <v>-118.277770593214</v>
      </c>
      <c r="W112" s="9">
        <v>-103.01994164691401</v>
      </c>
      <c r="Z112" t="s">
        <v>505</v>
      </c>
    </row>
    <row r="113" spans="1:26" x14ac:dyDescent="0.25">
      <c r="A113" s="1" t="s">
        <v>216</v>
      </c>
      <c r="B113" s="5" t="s">
        <v>438</v>
      </c>
      <c r="C113" s="3">
        <v>44414</v>
      </c>
      <c r="D113" s="6">
        <f t="shared" si="10"/>
        <v>44233</v>
      </c>
      <c r="E113" s="6">
        <f t="shared" si="11"/>
        <v>44049</v>
      </c>
      <c r="F113" s="6">
        <f t="shared" si="12"/>
        <v>43867</v>
      </c>
      <c r="G113" s="6">
        <f t="shared" si="13"/>
        <v>43683</v>
      </c>
      <c r="H113" s="6">
        <f t="shared" si="14"/>
        <v>43502</v>
      </c>
      <c r="I113" s="6">
        <f t="shared" si="15"/>
        <v>43318</v>
      </c>
      <c r="J113" s="6">
        <f t="shared" si="16"/>
        <v>43137</v>
      </c>
      <c r="K113" s="6">
        <f t="shared" si="17"/>
        <v>42953</v>
      </c>
      <c r="L113" s="6">
        <f t="shared" si="18"/>
        <v>42772</v>
      </c>
      <c r="M113" s="6">
        <f t="shared" si="19"/>
        <v>42588</v>
      </c>
      <c r="N113" s="9">
        <v>-185.636091643806</v>
      </c>
      <c r="O113" s="9" t="e">
        <v>#N/A</v>
      </c>
      <c r="P113" s="9" t="e">
        <v>#N/A</v>
      </c>
      <c r="Q113" s="9" t="e">
        <v>#N/A</v>
      </c>
      <c r="R113" s="9" t="e">
        <v>#N/A</v>
      </c>
      <c r="S113" s="9" t="e">
        <v>#N/A</v>
      </c>
      <c r="T113" s="9" t="e">
        <v>#N/A</v>
      </c>
      <c r="U113" s="9" t="e">
        <v>#N/A</v>
      </c>
      <c r="V113" s="9" t="e">
        <v>#N/A</v>
      </c>
      <c r="W113" s="9" t="e">
        <v>#N/A</v>
      </c>
      <c r="Z113" t="s">
        <v>505</v>
      </c>
    </row>
    <row r="114" spans="1:26" x14ac:dyDescent="0.25">
      <c r="A114" s="1" t="s">
        <v>52</v>
      </c>
      <c r="B114" s="5" t="s">
        <v>274</v>
      </c>
      <c r="C114" s="3">
        <v>40126</v>
      </c>
      <c r="D114" s="6">
        <f t="shared" si="10"/>
        <v>39942</v>
      </c>
      <c r="E114" s="6">
        <f t="shared" si="11"/>
        <v>39761</v>
      </c>
      <c r="F114" s="6">
        <f t="shared" si="12"/>
        <v>39577</v>
      </c>
      <c r="G114" s="6">
        <f t="shared" si="13"/>
        <v>39395</v>
      </c>
      <c r="H114" s="6">
        <f t="shared" si="14"/>
        <v>39211</v>
      </c>
      <c r="I114" s="6">
        <f t="shared" si="15"/>
        <v>39030</v>
      </c>
      <c r="J114" s="6">
        <f t="shared" si="16"/>
        <v>38846</v>
      </c>
      <c r="K114" s="6">
        <f t="shared" si="17"/>
        <v>38665</v>
      </c>
      <c r="L114" s="6">
        <f t="shared" si="18"/>
        <v>38481</v>
      </c>
      <c r="M114" s="6">
        <f t="shared" si="19"/>
        <v>38300</v>
      </c>
      <c r="N114" s="9">
        <v>-82.693057174808004</v>
      </c>
      <c r="O114" s="9">
        <v>-87.370594469984695</v>
      </c>
      <c r="P114" s="9">
        <v>-85.410665236948702</v>
      </c>
      <c r="Q114" s="9">
        <v>-87.896416138921595</v>
      </c>
      <c r="R114" s="9">
        <v>-90.669870641565296</v>
      </c>
      <c r="S114" s="9">
        <v>-100.631118768188</v>
      </c>
      <c r="T114" s="9">
        <v>-102.921440302335</v>
      </c>
      <c r="U114" s="9">
        <v>-108.292732938627</v>
      </c>
      <c r="V114" s="9">
        <v>-111.6179580335</v>
      </c>
      <c r="W114" s="9">
        <v>-111.04266822445599</v>
      </c>
      <c r="Z114" t="s">
        <v>505</v>
      </c>
    </row>
    <row r="115" spans="1:26" x14ac:dyDescent="0.25">
      <c r="A115" s="1" t="s">
        <v>124</v>
      </c>
      <c r="B115" s="5" t="s">
        <v>346</v>
      </c>
      <c r="C115" s="3">
        <v>40974</v>
      </c>
      <c r="D115" s="6">
        <f t="shared" si="10"/>
        <v>40792</v>
      </c>
      <c r="E115" s="6">
        <f t="shared" si="11"/>
        <v>40608</v>
      </c>
      <c r="F115" s="6">
        <f t="shared" si="12"/>
        <v>40427</v>
      </c>
      <c r="G115" s="6">
        <f t="shared" si="13"/>
        <v>40243</v>
      </c>
      <c r="H115" s="6">
        <f t="shared" si="14"/>
        <v>40062</v>
      </c>
      <c r="I115" s="6">
        <f t="shared" si="15"/>
        <v>39878</v>
      </c>
      <c r="J115" s="6">
        <f t="shared" si="16"/>
        <v>39697</v>
      </c>
      <c r="K115" s="6">
        <f t="shared" si="17"/>
        <v>39513</v>
      </c>
      <c r="L115" s="6">
        <f t="shared" si="18"/>
        <v>39331</v>
      </c>
      <c r="M115" s="6">
        <f t="shared" si="19"/>
        <v>39147</v>
      </c>
      <c r="N115" s="9">
        <v>-180.23530476448201</v>
      </c>
      <c r="O115" s="9">
        <v>-180.37991268229601</v>
      </c>
      <c r="P115" s="9">
        <v>-180.58238851996401</v>
      </c>
      <c r="Q115" s="9">
        <v>-180.72698769925501</v>
      </c>
      <c r="R115" s="9">
        <v>-123.85669409723501</v>
      </c>
      <c r="S115" s="9">
        <v>-124.384511600477</v>
      </c>
      <c r="T115" s="9">
        <v>-125.34873230401401</v>
      </c>
      <c r="U115" s="9">
        <v>-115.644027076223</v>
      </c>
      <c r="V115" s="9">
        <v>-120.11234085290999</v>
      </c>
      <c r="W115" s="9">
        <v>-120.641517502673</v>
      </c>
      <c r="Z115" t="s">
        <v>505</v>
      </c>
    </row>
    <row r="116" spans="1:26" x14ac:dyDescent="0.25">
      <c r="A116" s="1" t="s">
        <v>117</v>
      </c>
      <c r="B116" s="5" t="s">
        <v>339</v>
      </c>
      <c r="C116" s="3">
        <v>39465</v>
      </c>
      <c r="D116" s="6">
        <f t="shared" si="10"/>
        <v>39281</v>
      </c>
      <c r="E116" s="6">
        <f t="shared" si="11"/>
        <v>39100</v>
      </c>
      <c r="F116" s="6">
        <f t="shared" si="12"/>
        <v>38916</v>
      </c>
      <c r="G116" s="6">
        <f t="shared" si="13"/>
        <v>38735</v>
      </c>
      <c r="H116" s="6">
        <f t="shared" si="14"/>
        <v>38551</v>
      </c>
      <c r="I116" s="6">
        <f t="shared" si="15"/>
        <v>38370</v>
      </c>
      <c r="J116" s="6">
        <f t="shared" si="16"/>
        <v>38186</v>
      </c>
      <c r="K116" s="6">
        <f t="shared" si="17"/>
        <v>38004</v>
      </c>
      <c r="L116" s="6">
        <f t="shared" si="18"/>
        <v>37820</v>
      </c>
      <c r="M116" s="6">
        <f t="shared" si="19"/>
        <v>37639</v>
      </c>
      <c r="N116" s="9">
        <v>-187.149845581563</v>
      </c>
      <c r="O116" s="9">
        <v>-188.113610830564</v>
      </c>
      <c r="P116" s="9">
        <v>-187.97205103827301</v>
      </c>
      <c r="Q116" s="9">
        <v>-189.17304298179599</v>
      </c>
      <c r="R116" s="9">
        <v>-187.93270139727099</v>
      </c>
      <c r="S116" s="9">
        <v>-187.239342238387</v>
      </c>
      <c r="T116" s="9">
        <v>-198.945745712459</v>
      </c>
      <c r="U116" s="9">
        <v>-189.230321756781</v>
      </c>
      <c r="V116" s="9">
        <v>-153.09286902200901</v>
      </c>
      <c r="W116" s="9">
        <v>-142.69624196031401</v>
      </c>
      <c r="Z116" t="s">
        <v>505</v>
      </c>
    </row>
    <row r="117" spans="1:26" x14ac:dyDescent="0.25">
      <c r="A117" s="1" t="s">
        <v>24</v>
      </c>
      <c r="B117" s="5" t="s">
        <v>246</v>
      </c>
      <c r="C117" s="3">
        <v>42794</v>
      </c>
      <c r="D117" s="6">
        <f t="shared" si="10"/>
        <v>42610</v>
      </c>
      <c r="E117" s="6">
        <f t="shared" si="11"/>
        <v>42428</v>
      </c>
      <c r="F117" s="6">
        <f t="shared" si="12"/>
        <v>42244</v>
      </c>
      <c r="G117" s="6">
        <f t="shared" si="13"/>
        <v>42063</v>
      </c>
      <c r="H117" s="6">
        <f t="shared" si="14"/>
        <v>41879</v>
      </c>
      <c r="I117" s="6">
        <f t="shared" si="15"/>
        <v>41698</v>
      </c>
      <c r="J117" s="6">
        <f t="shared" si="16"/>
        <v>41514</v>
      </c>
      <c r="K117" s="6">
        <f t="shared" si="17"/>
        <v>41333</v>
      </c>
      <c r="L117" s="6">
        <f t="shared" si="18"/>
        <v>41149</v>
      </c>
      <c r="M117" s="6">
        <f t="shared" si="19"/>
        <v>40967</v>
      </c>
      <c r="N117" s="9">
        <v>-200.37444850690699</v>
      </c>
      <c r="O117" s="9">
        <v>-132.713567049152</v>
      </c>
      <c r="P117" s="9">
        <v>-123.909142727123</v>
      </c>
      <c r="Q117" s="9">
        <v>-150.906163245009</v>
      </c>
      <c r="R117" s="9">
        <v>-152.67504240927801</v>
      </c>
      <c r="S117" s="9">
        <v>-186.12242272779099</v>
      </c>
      <c r="T117" s="9">
        <v>-152.848766147118</v>
      </c>
      <c r="U117" s="9">
        <v>-158.479869262287</v>
      </c>
      <c r="V117" s="9" t="e">
        <v>#N/A</v>
      </c>
      <c r="W117" s="9" t="e">
        <v>#N/A</v>
      </c>
      <c r="Z117" t="s">
        <v>505</v>
      </c>
    </row>
    <row r="118" spans="1:26" x14ac:dyDescent="0.25">
      <c r="A118" s="1" t="s">
        <v>101</v>
      </c>
      <c r="B118" s="5" t="s">
        <v>323</v>
      </c>
      <c r="C118" s="3">
        <v>41361</v>
      </c>
      <c r="D118" s="6">
        <f t="shared" si="10"/>
        <v>41180</v>
      </c>
      <c r="E118" s="6">
        <f t="shared" si="11"/>
        <v>40996</v>
      </c>
      <c r="F118" s="6">
        <f t="shared" si="12"/>
        <v>40814</v>
      </c>
      <c r="G118" s="6">
        <f t="shared" si="13"/>
        <v>40630</v>
      </c>
      <c r="H118" s="6">
        <f t="shared" si="14"/>
        <v>40449</v>
      </c>
      <c r="I118" s="6">
        <f t="shared" si="15"/>
        <v>40265</v>
      </c>
      <c r="J118" s="6">
        <f t="shared" si="16"/>
        <v>40084</v>
      </c>
      <c r="K118" s="6">
        <f t="shared" si="17"/>
        <v>39900</v>
      </c>
      <c r="L118" s="6">
        <f t="shared" si="18"/>
        <v>39719</v>
      </c>
      <c r="M118" s="6">
        <f t="shared" si="19"/>
        <v>39535</v>
      </c>
      <c r="N118" s="9">
        <v>-120.38465905264</v>
      </c>
      <c r="O118" s="9">
        <v>-143.307108747428</v>
      </c>
      <c r="P118" s="9">
        <v>-107.019458622229</v>
      </c>
      <c r="Q118" s="9">
        <v>-144.37934559227199</v>
      </c>
      <c r="R118" s="9">
        <v>-109.795279778866</v>
      </c>
      <c r="S118" s="9">
        <v>-142.65245521893101</v>
      </c>
      <c r="T118" s="9">
        <v>-97.253150691294707</v>
      </c>
      <c r="U118" s="9">
        <v>-143.16850094133599</v>
      </c>
      <c r="V118" s="9">
        <v>-110.061892803596</v>
      </c>
      <c r="W118" s="9">
        <v>-142.61381543808099</v>
      </c>
      <c r="Z118" t="s">
        <v>505</v>
      </c>
    </row>
    <row r="119" spans="1:26" x14ac:dyDescent="0.25">
      <c r="A119" s="1" t="s">
        <v>28</v>
      </c>
      <c r="B119" s="5" t="s">
        <v>250</v>
      </c>
      <c r="C119" s="3">
        <v>40287</v>
      </c>
      <c r="D119" s="6">
        <f t="shared" si="10"/>
        <v>40105</v>
      </c>
      <c r="E119" s="6">
        <f t="shared" si="11"/>
        <v>39922</v>
      </c>
      <c r="F119" s="6">
        <f t="shared" si="12"/>
        <v>39740</v>
      </c>
      <c r="G119" s="6">
        <f t="shared" si="13"/>
        <v>39557</v>
      </c>
      <c r="H119" s="6">
        <f t="shared" si="14"/>
        <v>39374</v>
      </c>
      <c r="I119" s="6">
        <f t="shared" si="15"/>
        <v>39191</v>
      </c>
      <c r="J119" s="6">
        <f t="shared" si="16"/>
        <v>39009</v>
      </c>
      <c r="K119" s="6">
        <f t="shared" si="17"/>
        <v>38826</v>
      </c>
      <c r="L119" s="6">
        <f t="shared" si="18"/>
        <v>38644</v>
      </c>
      <c r="M119" s="6">
        <f t="shared" si="19"/>
        <v>38461</v>
      </c>
      <c r="N119" s="9">
        <v>-147.41435670655699</v>
      </c>
      <c r="O119" s="9">
        <v>-149.61616652077299</v>
      </c>
      <c r="P119" s="9">
        <v>-150.71062517192601</v>
      </c>
      <c r="Q119" s="9">
        <v>-151.69906271648</v>
      </c>
      <c r="R119" s="9">
        <v>-154.887511548118</v>
      </c>
      <c r="S119" s="9">
        <v>-156.312751120179</v>
      </c>
      <c r="T119" s="9">
        <v>-157.46448696876601</v>
      </c>
      <c r="U119" s="9">
        <v>-159.245818094453</v>
      </c>
      <c r="V119" s="9">
        <v>-162.629690105348</v>
      </c>
      <c r="W119" s="9">
        <v>-151.797162221587</v>
      </c>
      <c r="Z119" t="s">
        <v>505</v>
      </c>
    </row>
    <row r="120" spans="1:26" x14ac:dyDescent="0.25">
      <c r="A120" s="1" t="s">
        <v>154</v>
      </c>
      <c r="B120" s="5" t="s">
        <v>376</v>
      </c>
      <c r="C120" s="3">
        <v>41670</v>
      </c>
      <c r="D120" s="6">
        <f t="shared" si="10"/>
        <v>41486</v>
      </c>
      <c r="E120" s="6">
        <f t="shared" si="11"/>
        <v>41305</v>
      </c>
      <c r="F120" s="6">
        <f t="shared" si="12"/>
        <v>41121</v>
      </c>
      <c r="G120" s="6">
        <f t="shared" si="13"/>
        <v>40939</v>
      </c>
      <c r="H120" s="6">
        <f t="shared" si="14"/>
        <v>40755</v>
      </c>
      <c r="I120" s="6">
        <f t="shared" si="15"/>
        <v>40574</v>
      </c>
      <c r="J120" s="6">
        <f t="shared" si="16"/>
        <v>40390</v>
      </c>
      <c r="K120" s="6">
        <f t="shared" si="17"/>
        <v>40209</v>
      </c>
      <c r="L120" s="6">
        <f t="shared" si="18"/>
        <v>40025</v>
      </c>
      <c r="M120" s="6">
        <f t="shared" si="19"/>
        <v>39844</v>
      </c>
      <c r="N120" s="9">
        <v>-171.140626559867</v>
      </c>
      <c r="O120" s="9">
        <v>-175.35097705890601</v>
      </c>
      <c r="P120" s="9">
        <v>-179.810236786274</v>
      </c>
      <c r="Q120" s="9">
        <v>-185.68949013871301</v>
      </c>
      <c r="R120" s="9">
        <v>-163.36904762325699</v>
      </c>
      <c r="S120" s="9" t="e">
        <v>#N/A</v>
      </c>
      <c r="T120" s="9" t="e">
        <v>#N/A</v>
      </c>
      <c r="U120" s="9" t="e">
        <v>#N/A</v>
      </c>
      <c r="V120" s="9" t="e">
        <v>#N/A</v>
      </c>
      <c r="W120" s="9" t="e">
        <v>#N/A</v>
      </c>
      <c r="Z120" t="s">
        <v>505</v>
      </c>
    </row>
    <row r="121" spans="1:26" x14ac:dyDescent="0.25">
      <c r="A121" s="1" t="s">
        <v>208</v>
      </c>
      <c r="B121" s="5" t="s">
        <v>430</v>
      </c>
      <c r="C121" s="3">
        <v>38681</v>
      </c>
      <c r="D121" s="6">
        <f t="shared" si="10"/>
        <v>38497</v>
      </c>
      <c r="E121" s="6">
        <f t="shared" si="11"/>
        <v>38316</v>
      </c>
      <c r="F121" s="6">
        <f t="shared" si="12"/>
        <v>38132</v>
      </c>
      <c r="G121" s="6">
        <f t="shared" si="13"/>
        <v>37950</v>
      </c>
      <c r="H121" s="6">
        <f t="shared" si="14"/>
        <v>37766</v>
      </c>
      <c r="I121" s="6">
        <f t="shared" si="15"/>
        <v>37585</v>
      </c>
      <c r="J121" s="6">
        <f t="shared" si="16"/>
        <v>37401</v>
      </c>
      <c r="K121" s="6">
        <f t="shared" si="17"/>
        <v>37220</v>
      </c>
      <c r="L121" s="6">
        <f t="shared" si="18"/>
        <v>37036</v>
      </c>
      <c r="M121" s="6">
        <f t="shared" si="19"/>
        <v>36855</v>
      </c>
      <c r="N121" s="9">
        <v>-161.537273981157</v>
      </c>
      <c r="O121" s="9">
        <v>-163.84053646423999</v>
      </c>
      <c r="P121" s="9">
        <v>-176.707919917167</v>
      </c>
      <c r="Q121" s="9">
        <v>-179.27840870455901</v>
      </c>
      <c r="R121" s="9">
        <v>-159.791321197842</v>
      </c>
      <c r="S121" s="9">
        <v>-153.52277126574199</v>
      </c>
      <c r="T121" s="9">
        <v>-154.79923580325899</v>
      </c>
      <c r="U121" s="9">
        <v>-144.28657535198101</v>
      </c>
      <c r="V121" s="9">
        <v>-151.096517013663</v>
      </c>
      <c r="W121" s="9">
        <v>-156.41814680783699</v>
      </c>
      <c r="Z121" t="s">
        <v>505</v>
      </c>
    </row>
    <row r="122" spans="1:26" x14ac:dyDescent="0.25">
      <c r="A122" s="1" t="s">
        <v>184</v>
      </c>
      <c r="B122" s="5" t="s">
        <v>406</v>
      </c>
      <c r="C122" s="3">
        <v>40596</v>
      </c>
      <c r="D122" s="6">
        <f t="shared" si="10"/>
        <v>40412</v>
      </c>
      <c r="E122" s="6">
        <f t="shared" si="11"/>
        <v>40231</v>
      </c>
      <c r="F122" s="6">
        <f t="shared" si="12"/>
        <v>40047</v>
      </c>
      <c r="G122" s="6">
        <f t="shared" si="13"/>
        <v>39866</v>
      </c>
      <c r="H122" s="6">
        <f t="shared" si="14"/>
        <v>39682</v>
      </c>
      <c r="I122" s="6">
        <f t="shared" si="15"/>
        <v>39500</v>
      </c>
      <c r="J122" s="6">
        <f t="shared" si="16"/>
        <v>39316</v>
      </c>
      <c r="K122" s="6">
        <f t="shared" si="17"/>
        <v>39135</v>
      </c>
      <c r="L122" s="6">
        <f t="shared" si="18"/>
        <v>38951</v>
      </c>
      <c r="M122" s="6">
        <f t="shared" si="19"/>
        <v>38770</v>
      </c>
      <c r="N122" s="9">
        <v>-185.378147534379</v>
      </c>
      <c r="O122" s="9">
        <v>-186.314805019793</v>
      </c>
      <c r="P122" s="9">
        <v>-143.08758709044099</v>
      </c>
      <c r="Q122" s="9">
        <v>-145.25796304569599</v>
      </c>
      <c r="R122" s="9">
        <v>-147.70151993693099</v>
      </c>
      <c r="S122" s="9">
        <v>-140.71904390082</v>
      </c>
      <c r="T122" s="9">
        <v>-143.40602209636799</v>
      </c>
      <c r="U122" s="9">
        <v>-145.54946680131999</v>
      </c>
      <c r="V122" s="9">
        <v>-146.38067881924999</v>
      </c>
      <c r="W122" s="9">
        <v>-148.68039348420501</v>
      </c>
      <c r="Z122" t="s">
        <v>505</v>
      </c>
    </row>
    <row r="123" spans="1:26" x14ac:dyDescent="0.25">
      <c r="A123" s="1" t="s">
        <v>30</v>
      </c>
      <c r="B123" s="5" t="s">
        <v>252</v>
      </c>
      <c r="C123" s="3">
        <v>42496</v>
      </c>
      <c r="D123" s="6">
        <f t="shared" si="10"/>
        <v>42314</v>
      </c>
      <c r="E123" s="6">
        <f t="shared" si="11"/>
        <v>42130</v>
      </c>
      <c r="F123" s="6">
        <f t="shared" si="12"/>
        <v>41949</v>
      </c>
      <c r="G123" s="6">
        <f t="shared" si="13"/>
        <v>41765</v>
      </c>
      <c r="H123" s="6">
        <f t="shared" si="14"/>
        <v>41584</v>
      </c>
      <c r="I123" s="6">
        <f t="shared" si="15"/>
        <v>41400</v>
      </c>
      <c r="J123" s="6">
        <f t="shared" si="16"/>
        <v>41219</v>
      </c>
      <c r="K123" s="6">
        <f t="shared" si="17"/>
        <v>41035</v>
      </c>
      <c r="L123" s="6">
        <f t="shared" si="18"/>
        <v>40853</v>
      </c>
      <c r="M123" s="6">
        <f t="shared" si="19"/>
        <v>40669</v>
      </c>
      <c r="N123" s="9">
        <v>-151.22492619840401</v>
      </c>
      <c r="O123" s="9">
        <v>-136.13806524847899</v>
      </c>
      <c r="P123" s="9">
        <v>-140.63653076252299</v>
      </c>
      <c r="Q123" s="9">
        <v>-140.827712748946</v>
      </c>
      <c r="R123" s="9">
        <v>-150.98740369961899</v>
      </c>
      <c r="S123" s="9">
        <v>-159.179821712142</v>
      </c>
      <c r="T123" s="9">
        <v>-158.77439035236901</v>
      </c>
      <c r="U123" s="9">
        <v>-165.406072359245</v>
      </c>
      <c r="V123" s="9">
        <v>-161.19774721130401</v>
      </c>
      <c r="W123" s="9">
        <v>-167.360613876911</v>
      </c>
      <c r="Z123" t="s">
        <v>505</v>
      </c>
    </row>
    <row r="124" spans="1:26" x14ac:dyDescent="0.25">
      <c r="A124" s="1" t="s">
        <v>17</v>
      </c>
      <c r="B124" s="5" t="s">
        <v>239</v>
      </c>
      <c r="C124" s="3">
        <v>40483</v>
      </c>
      <c r="D124" s="6">
        <f t="shared" si="10"/>
        <v>40299</v>
      </c>
      <c r="E124" s="6">
        <f t="shared" si="11"/>
        <v>40118</v>
      </c>
      <c r="F124" s="6">
        <f t="shared" si="12"/>
        <v>39934</v>
      </c>
      <c r="G124" s="6">
        <f t="shared" si="13"/>
        <v>39753</v>
      </c>
      <c r="H124" s="6">
        <f t="shared" si="14"/>
        <v>39569</v>
      </c>
      <c r="I124" s="6">
        <f t="shared" si="15"/>
        <v>39387</v>
      </c>
      <c r="J124" s="6">
        <f t="shared" si="16"/>
        <v>39203</v>
      </c>
      <c r="K124" s="6">
        <f t="shared" si="17"/>
        <v>39022</v>
      </c>
      <c r="L124" s="6">
        <f t="shared" si="18"/>
        <v>38838</v>
      </c>
      <c r="M124" s="6">
        <f t="shared" si="19"/>
        <v>38657</v>
      </c>
      <c r="N124" s="9">
        <v>-171.35811865955199</v>
      </c>
      <c r="O124" s="9">
        <v>-148.61046520482401</v>
      </c>
      <c r="P124" s="9">
        <v>-175.06548408628399</v>
      </c>
      <c r="Q124" s="9">
        <v>-164.421158734383</v>
      </c>
      <c r="R124" s="9">
        <v>-178.20184788045501</v>
      </c>
      <c r="S124" s="9">
        <v>-139.14574142199601</v>
      </c>
      <c r="T124" s="9">
        <v>-178.152056025402</v>
      </c>
      <c r="U124" s="9">
        <v>-141.79055447092901</v>
      </c>
      <c r="V124" s="9">
        <v>-177.929790692968</v>
      </c>
      <c r="W124" s="9">
        <v>-143.80199072872301</v>
      </c>
      <c r="Z124" t="s">
        <v>505</v>
      </c>
    </row>
    <row r="125" spans="1:26" x14ac:dyDescent="0.25">
      <c r="A125" s="1" t="s">
        <v>65</v>
      </c>
      <c r="B125" s="5" t="s">
        <v>287</v>
      </c>
      <c r="C125" s="3">
        <v>40347</v>
      </c>
      <c r="D125" s="6">
        <f t="shared" si="10"/>
        <v>40165</v>
      </c>
      <c r="E125" s="6">
        <f t="shared" si="11"/>
        <v>39982</v>
      </c>
      <c r="F125" s="6">
        <f t="shared" si="12"/>
        <v>39800</v>
      </c>
      <c r="G125" s="6">
        <f t="shared" si="13"/>
        <v>39617</v>
      </c>
      <c r="H125" s="6">
        <f t="shared" si="14"/>
        <v>39434</v>
      </c>
      <c r="I125" s="6">
        <f t="shared" si="15"/>
        <v>39251</v>
      </c>
      <c r="J125" s="6">
        <f t="shared" si="16"/>
        <v>39069</v>
      </c>
      <c r="K125" s="6">
        <f t="shared" si="17"/>
        <v>38886</v>
      </c>
      <c r="L125" s="6">
        <f t="shared" si="18"/>
        <v>38704</v>
      </c>
      <c r="M125" s="6">
        <f t="shared" si="19"/>
        <v>38521</v>
      </c>
      <c r="N125" s="9">
        <v>-109.89209560040401</v>
      </c>
      <c r="O125" s="9">
        <v>-107.78142231339601</v>
      </c>
      <c r="P125" s="9">
        <v>-107.625455568191</v>
      </c>
      <c r="Q125" s="9">
        <v>-109.655257514401</v>
      </c>
      <c r="R125" s="9">
        <v>-116.358127945066</v>
      </c>
      <c r="S125" s="9">
        <v>-111.901087692301</v>
      </c>
      <c r="T125" s="9">
        <v>-113.420225373835</v>
      </c>
      <c r="U125" s="9">
        <v>-115.12863998480699</v>
      </c>
      <c r="V125" s="9">
        <v>-104.58889131533</v>
      </c>
      <c r="W125" s="9">
        <v>-115.326150650965</v>
      </c>
      <c r="Z125" t="s">
        <v>505</v>
      </c>
    </row>
    <row r="126" spans="1:26" x14ac:dyDescent="0.25">
      <c r="A126" s="1" t="s">
        <v>59</v>
      </c>
      <c r="B126" s="5" t="s">
        <v>281</v>
      </c>
      <c r="C126" s="3">
        <v>42859</v>
      </c>
      <c r="D126" s="6">
        <f t="shared" si="10"/>
        <v>42678</v>
      </c>
      <c r="E126" s="6">
        <f t="shared" si="11"/>
        <v>42494</v>
      </c>
      <c r="F126" s="6">
        <f t="shared" si="12"/>
        <v>42312</v>
      </c>
      <c r="G126" s="6">
        <f t="shared" si="13"/>
        <v>42128</v>
      </c>
      <c r="H126" s="6">
        <f t="shared" si="14"/>
        <v>41947</v>
      </c>
      <c r="I126" s="6">
        <f t="shared" si="15"/>
        <v>41763</v>
      </c>
      <c r="J126" s="6">
        <f t="shared" si="16"/>
        <v>41582</v>
      </c>
      <c r="K126" s="6">
        <f t="shared" si="17"/>
        <v>41398</v>
      </c>
      <c r="L126" s="6">
        <f t="shared" si="18"/>
        <v>41217</v>
      </c>
      <c r="M126" s="6">
        <f t="shared" si="19"/>
        <v>41033</v>
      </c>
      <c r="N126" s="9">
        <v>-165.27061135248599</v>
      </c>
      <c r="O126" s="9">
        <v>-171.14744083791001</v>
      </c>
      <c r="P126" s="9">
        <v>-147.349348071668</v>
      </c>
      <c r="Q126" s="9">
        <v>-162.13324039469299</v>
      </c>
      <c r="R126" s="9">
        <v>-162.21190842262499</v>
      </c>
      <c r="S126" s="9">
        <v>-178.10466667748801</v>
      </c>
      <c r="T126" s="9">
        <v>-174.36641830367799</v>
      </c>
      <c r="U126" s="9">
        <v>-195.75887087762999</v>
      </c>
      <c r="V126" s="9">
        <v>-175.24843047825399</v>
      </c>
      <c r="W126" s="9">
        <v>-207.400632159873</v>
      </c>
      <c r="Z126" t="s">
        <v>505</v>
      </c>
    </row>
    <row r="127" spans="1:26" x14ac:dyDescent="0.25">
      <c r="A127" s="1" t="s">
        <v>183</v>
      </c>
      <c r="B127" s="5" t="s">
        <v>405</v>
      </c>
      <c r="C127" s="3">
        <v>41929</v>
      </c>
      <c r="D127" s="6">
        <f t="shared" si="10"/>
        <v>41746</v>
      </c>
      <c r="E127" s="6">
        <f t="shared" si="11"/>
        <v>41564</v>
      </c>
      <c r="F127" s="6">
        <f t="shared" si="12"/>
        <v>41381</v>
      </c>
      <c r="G127" s="6">
        <f t="shared" si="13"/>
        <v>41199</v>
      </c>
      <c r="H127" s="6">
        <f t="shared" si="14"/>
        <v>41016</v>
      </c>
      <c r="I127" s="6">
        <f t="shared" si="15"/>
        <v>40833</v>
      </c>
      <c r="J127" s="6">
        <f t="shared" si="16"/>
        <v>40650</v>
      </c>
      <c r="K127" s="6">
        <f t="shared" si="17"/>
        <v>40468</v>
      </c>
      <c r="L127" s="6">
        <f t="shared" si="18"/>
        <v>40285</v>
      </c>
      <c r="M127" s="6">
        <f t="shared" si="19"/>
        <v>40103</v>
      </c>
      <c r="N127" s="9">
        <v>-188.76633500883099</v>
      </c>
      <c r="O127" s="9">
        <v>-189.734635723065</v>
      </c>
      <c r="P127" s="9">
        <v>-191.17467238465301</v>
      </c>
      <c r="Q127" s="9">
        <v>-192.204466999668</v>
      </c>
      <c r="R127" s="9">
        <v>-193.64963738458999</v>
      </c>
      <c r="S127" s="9">
        <v>-194.69130405209</v>
      </c>
      <c r="T127" s="9">
        <v>-196.14963738458999</v>
      </c>
      <c r="U127" s="9">
        <v>-143.31714158476899</v>
      </c>
      <c r="V127" s="9">
        <v>-152.47167790868301</v>
      </c>
      <c r="W127" s="9">
        <v>-159.282074365255</v>
      </c>
      <c r="Z127" t="s">
        <v>505</v>
      </c>
    </row>
    <row r="128" spans="1:26" x14ac:dyDescent="0.25">
      <c r="A128" s="1" t="s">
        <v>152</v>
      </c>
      <c r="B128" s="5" t="s">
        <v>374</v>
      </c>
      <c r="C128" s="3">
        <v>42664</v>
      </c>
      <c r="D128" s="6">
        <f t="shared" si="10"/>
        <v>42481</v>
      </c>
      <c r="E128" s="6">
        <f t="shared" si="11"/>
        <v>42298</v>
      </c>
      <c r="F128" s="6">
        <f t="shared" si="12"/>
        <v>42115</v>
      </c>
      <c r="G128" s="6">
        <f t="shared" si="13"/>
        <v>41933</v>
      </c>
      <c r="H128" s="6">
        <f t="shared" si="14"/>
        <v>41750</v>
      </c>
      <c r="I128" s="6">
        <f t="shared" si="15"/>
        <v>41568</v>
      </c>
      <c r="J128" s="6">
        <f t="shared" si="16"/>
        <v>41385</v>
      </c>
      <c r="K128" s="6">
        <f t="shared" si="17"/>
        <v>41203</v>
      </c>
      <c r="L128" s="6">
        <f t="shared" si="18"/>
        <v>41020</v>
      </c>
      <c r="M128" s="6">
        <f t="shared" si="19"/>
        <v>40837</v>
      </c>
      <c r="N128" s="9">
        <v>-181.38572443756601</v>
      </c>
      <c r="O128" s="9">
        <v>-147.396570175314</v>
      </c>
      <c r="P128" s="9">
        <v>-163.41819223800599</v>
      </c>
      <c r="Q128" s="9">
        <v>-165.143959475548</v>
      </c>
      <c r="R128" s="9">
        <v>-181.761780845125</v>
      </c>
      <c r="S128" s="9">
        <v>-185.08903518805599</v>
      </c>
      <c r="T128" s="9">
        <v>-199.271280677042</v>
      </c>
      <c r="U128" s="9">
        <v>-191.318438958716</v>
      </c>
      <c r="V128" s="9">
        <v>-207.99833779955699</v>
      </c>
      <c r="W128" s="9" t="e">
        <v>#N/A</v>
      </c>
      <c r="Z128" t="s">
        <v>505</v>
      </c>
    </row>
    <row r="129" spans="1:26" x14ac:dyDescent="0.25">
      <c r="A129" s="1" t="s">
        <v>149</v>
      </c>
      <c r="B129" s="5" t="s">
        <v>371</v>
      </c>
      <c r="C129" s="3">
        <v>40344</v>
      </c>
      <c r="D129" s="6">
        <f t="shared" si="10"/>
        <v>40162</v>
      </c>
      <c r="E129" s="6">
        <f t="shared" si="11"/>
        <v>39979</v>
      </c>
      <c r="F129" s="6">
        <f t="shared" si="12"/>
        <v>39797</v>
      </c>
      <c r="G129" s="6">
        <f t="shared" si="13"/>
        <v>39614</v>
      </c>
      <c r="H129" s="6">
        <f t="shared" si="14"/>
        <v>39431</v>
      </c>
      <c r="I129" s="6">
        <f t="shared" si="15"/>
        <v>39248</v>
      </c>
      <c r="J129" s="6">
        <f t="shared" si="16"/>
        <v>39066</v>
      </c>
      <c r="K129" s="6">
        <f t="shared" si="17"/>
        <v>38883</v>
      </c>
      <c r="L129" s="6">
        <f t="shared" si="18"/>
        <v>38701</v>
      </c>
      <c r="M129" s="6">
        <f t="shared" si="19"/>
        <v>38518</v>
      </c>
      <c r="N129" s="9">
        <v>-143.706313534412</v>
      </c>
      <c r="O129" s="9">
        <v>-149.902914842276</v>
      </c>
      <c r="P129" s="9">
        <v>-152.229053969212</v>
      </c>
      <c r="Q129" s="9">
        <v>-148.572260476677</v>
      </c>
      <c r="R129" s="9">
        <v>-144.75608136413501</v>
      </c>
      <c r="S129" s="9">
        <v>-156.81054816044301</v>
      </c>
      <c r="T129" s="9">
        <v>-160.681272933309</v>
      </c>
      <c r="U129" s="9">
        <v>-152.14975212667099</v>
      </c>
      <c r="V129" s="9">
        <v>-154.071576083308</v>
      </c>
      <c r="W129" s="9">
        <v>-126.942923136918</v>
      </c>
      <c r="Z129" t="s">
        <v>505</v>
      </c>
    </row>
    <row r="130" spans="1:26" x14ac:dyDescent="0.25">
      <c r="A130" s="1" t="s">
        <v>155</v>
      </c>
      <c r="B130" s="5" t="s">
        <v>377</v>
      </c>
      <c r="C130" s="3">
        <v>41310</v>
      </c>
      <c r="D130" s="6">
        <f t="shared" ref="D130:D193" si="20">DATE(YEAR($C130),MONTH($C130)-6,DAY($C130))</f>
        <v>41126</v>
      </c>
      <c r="E130" s="6">
        <f t="shared" ref="E130:E193" si="21">DATE(YEAR($C130)-1,MONTH($C130),DAY($C130))</f>
        <v>40944</v>
      </c>
      <c r="F130" s="6">
        <f t="shared" ref="F130:F193" si="22">DATE(YEAR($C130)-1,MONTH($C130)-6,DAY($C130))</f>
        <v>40760</v>
      </c>
      <c r="G130" s="6">
        <f t="shared" ref="G130:G193" si="23">DATE(YEAR($C130)-2,MONTH($C130),DAY($C130))</f>
        <v>40579</v>
      </c>
      <c r="H130" s="6">
        <f t="shared" ref="H130:H193" si="24">DATE(YEAR($C130)-2,MONTH($C130)-6,DAY($C130))</f>
        <v>40395</v>
      </c>
      <c r="I130" s="6">
        <f t="shared" ref="I130:I193" si="25">DATE(YEAR($C130)-3,MONTH($C130),DAY($C130))</f>
        <v>40214</v>
      </c>
      <c r="J130" s="6">
        <f t="shared" ref="J130:J193" si="26">DATE(YEAR($C130)-3,MONTH($C130)-6,DAY($C130))</f>
        <v>40030</v>
      </c>
      <c r="K130" s="6">
        <f t="shared" ref="K130:K193" si="27">DATE(YEAR($C130)-4,MONTH($C130),DAY($C130))</f>
        <v>39849</v>
      </c>
      <c r="L130" s="6">
        <f t="shared" ref="L130:L193" si="28">DATE(YEAR($C130)-4,MONTH($C130)-6,DAY($C130))</f>
        <v>39665</v>
      </c>
      <c r="M130" s="6">
        <f t="shared" ref="M130:M193" si="29">DATE(YEAR($C130)-5,MONTH($C130),DAY($C130))</f>
        <v>39483</v>
      </c>
      <c r="N130" s="9">
        <v>-179.64489572680199</v>
      </c>
      <c r="O130" s="9">
        <v>-179.85387552540701</v>
      </c>
      <c r="P130" s="9">
        <v>-179.99988529203401</v>
      </c>
      <c r="Q130" s="9">
        <v>-180.19982137898799</v>
      </c>
      <c r="R130" s="9">
        <v>-180.33927993052799</v>
      </c>
      <c r="S130" s="9">
        <v>-180.55875329179</v>
      </c>
      <c r="T130" s="9">
        <v>-130.25746227333801</v>
      </c>
      <c r="U130" s="9">
        <v>-127.049109212902</v>
      </c>
      <c r="V130" s="9">
        <v>-130.464652037279</v>
      </c>
      <c r="W130" s="9">
        <v>-129.81760234235199</v>
      </c>
      <c r="Z130" t="s">
        <v>505</v>
      </c>
    </row>
    <row r="131" spans="1:26" x14ac:dyDescent="0.25">
      <c r="A131" s="1" t="s">
        <v>42</v>
      </c>
      <c r="B131" s="5" t="s">
        <v>264</v>
      </c>
      <c r="C131" s="3">
        <v>42613</v>
      </c>
      <c r="D131" s="6">
        <f t="shared" si="20"/>
        <v>42431</v>
      </c>
      <c r="E131" s="6">
        <f t="shared" si="21"/>
        <v>42247</v>
      </c>
      <c r="F131" s="6">
        <f t="shared" si="22"/>
        <v>42066</v>
      </c>
      <c r="G131" s="6">
        <f t="shared" si="23"/>
        <v>41882</v>
      </c>
      <c r="H131" s="6">
        <f t="shared" si="24"/>
        <v>41701</v>
      </c>
      <c r="I131" s="6">
        <f t="shared" si="25"/>
        <v>41517</v>
      </c>
      <c r="J131" s="6">
        <f t="shared" si="26"/>
        <v>41336</v>
      </c>
      <c r="K131" s="6">
        <f t="shared" si="27"/>
        <v>41152</v>
      </c>
      <c r="L131" s="6">
        <f t="shared" si="28"/>
        <v>40970</v>
      </c>
      <c r="M131" s="6">
        <f t="shared" si="29"/>
        <v>40786</v>
      </c>
      <c r="N131" s="9">
        <v>-166.26661706864499</v>
      </c>
      <c r="O131" s="9">
        <v>-158.35712331566501</v>
      </c>
      <c r="P131" s="9">
        <v>-169.70658385177501</v>
      </c>
      <c r="Q131" s="9">
        <v>-160.97736330403899</v>
      </c>
      <c r="R131" s="9">
        <v>-159.883574038733</v>
      </c>
      <c r="S131" s="9">
        <v>-156.73748539242899</v>
      </c>
      <c r="T131" s="9">
        <v>-177.63561045396699</v>
      </c>
      <c r="U131" s="9">
        <v>-178.52498630198701</v>
      </c>
      <c r="V131" s="9">
        <v>-196.06772611239899</v>
      </c>
      <c r="W131" s="9">
        <v>-200.96869410775801</v>
      </c>
      <c r="Z131" t="s">
        <v>505</v>
      </c>
    </row>
    <row r="132" spans="1:26" x14ac:dyDescent="0.25">
      <c r="A132" s="1" t="s">
        <v>4</v>
      </c>
      <c r="B132" s="5" t="s">
        <v>226</v>
      </c>
      <c r="C132" s="3">
        <v>39875</v>
      </c>
      <c r="D132" s="6">
        <f t="shared" si="20"/>
        <v>39694</v>
      </c>
      <c r="E132" s="6">
        <f t="shared" si="21"/>
        <v>39510</v>
      </c>
      <c r="F132" s="6">
        <f t="shared" si="22"/>
        <v>39328</v>
      </c>
      <c r="G132" s="6">
        <f t="shared" si="23"/>
        <v>39144</v>
      </c>
      <c r="H132" s="6">
        <f t="shared" si="24"/>
        <v>38963</v>
      </c>
      <c r="I132" s="6">
        <f t="shared" si="25"/>
        <v>38779</v>
      </c>
      <c r="J132" s="6">
        <f t="shared" si="26"/>
        <v>38598</v>
      </c>
      <c r="K132" s="6">
        <f t="shared" si="27"/>
        <v>38414</v>
      </c>
      <c r="L132" s="6">
        <f t="shared" si="28"/>
        <v>38233</v>
      </c>
      <c r="M132" s="6">
        <f t="shared" si="29"/>
        <v>38049</v>
      </c>
      <c r="N132" s="9">
        <v>-103.362212488029</v>
      </c>
      <c r="O132" s="9">
        <v>-97.464425503978603</v>
      </c>
      <c r="P132" s="9">
        <v>-100.271446804086</v>
      </c>
      <c r="Q132" s="9">
        <v>-97.789112750288993</v>
      </c>
      <c r="R132" s="9">
        <v>-100.944658938129</v>
      </c>
      <c r="S132" s="9">
        <v>-103.45033392552899</v>
      </c>
      <c r="T132" s="9">
        <v>-104.946201820347</v>
      </c>
      <c r="U132" s="9">
        <v>-105.599737001799</v>
      </c>
      <c r="V132" s="9">
        <v>-107.69967091868401</v>
      </c>
      <c r="W132" s="9">
        <v>-109.386285929357</v>
      </c>
      <c r="Z132" t="s">
        <v>505</v>
      </c>
    </row>
    <row r="133" spans="1:26" x14ac:dyDescent="0.25">
      <c r="A133" s="1" t="s">
        <v>127</v>
      </c>
      <c r="B133" s="5" t="s">
        <v>349</v>
      </c>
      <c r="C133" s="3">
        <v>39576</v>
      </c>
      <c r="D133" s="6">
        <f t="shared" si="20"/>
        <v>39394</v>
      </c>
      <c r="E133" s="6">
        <f t="shared" si="21"/>
        <v>39210</v>
      </c>
      <c r="F133" s="6">
        <f t="shared" si="22"/>
        <v>39029</v>
      </c>
      <c r="G133" s="6">
        <f t="shared" si="23"/>
        <v>38845</v>
      </c>
      <c r="H133" s="6">
        <f t="shared" si="24"/>
        <v>38664</v>
      </c>
      <c r="I133" s="6">
        <f t="shared" si="25"/>
        <v>38480</v>
      </c>
      <c r="J133" s="6">
        <f t="shared" si="26"/>
        <v>38299</v>
      </c>
      <c r="K133" s="6">
        <f t="shared" si="27"/>
        <v>38115</v>
      </c>
      <c r="L133" s="6">
        <f t="shared" si="28"/>
        <v>37933</v>
      </c>
      <c r="M133" s="6">
        <f t="shared" si="29"/>
        <v>37749</v>
      </c>
      <c r="N133" s="9">
        <v>-97.478216004121407</v>
      </c>
      <c r="O133" s="9">
        <v>-141.92710253112801</v>
      </c>
      <c r="P133" s="9">
        <v>-99.111938890181094</v>
      </c>
      <c r="Q133" s="9">
        <v>-122.35530074051</v>
      </c>
      <c r="R133" s="9">
        <v>-110.168706379711</v>
      </c>
      <c r="S133" s="9">
        <v>-137.40519527701599</v>
      </c>
      <c r="T133" s="9">
        <v>-93.494683002825596</v>
      </c>
      <c r="U133" s="9">
        <v>-83.298110839328899</v>
      </c>
      <c r="V133" s="9">
        <v>-103.54084966488701</v>
      </c>
      <c r="W133" s="9">
        <v>-105.64788094663101</v>
      </c>
      <c r="Z133" t="s">
        <v>505</v>
      </c>
    </row>
    <row r="134" spans="1:26" x14ac:dyDescent="0.25">
      <c r="A134" s="1" t="s">
        <v>35</v>
      </c>
      <c r="B134" s="5" t="s">
        <v>257</v>
      </c>
      <c r="C134" s="3">
        <v>39394</v>
      </c>
      <c r="D134" s="6">
        <f t="shared" si="20"/>
        <v>39210</v>
      </c>
      <c r="E134" s="6">
        <f t="shared" si="21"/>
        <v>39029</v>
      </c>
      <c r="F134" s="6">
        <f t="shared" si="22"/>
        <v>38845</v>
      </c>
      <c r="G134" s="6">
        <f t="shared" si="23"/>
        <v>38664</v>
      </c>
      <c r="H134" s="6">
        <f t="shared" si="24"/>
        <v>38480</v>
      </c>
      <c r="I134" s="6">
        <f t="shared" si="25"/>
        <v>38299</v>
      </c>
      <c r="J134" s="6">
        <f t="shared" si="26"/>
        <v>38115</v>
      </c>
      <c r="K134" s="6">
        <f t="shared" si="27"/>
        <v>37933</v>
      </c>
      <c r="L134" s="6">
        <f t="shared" si="28"/>
        <v>37749</v>
      </c>
      <c r="M134" s="6">
        <f t="shared" si="29"/>
        <v>37568</v>
      </c>
      <c r="N134" s="9">
        <v>-141.60832498404699</v>
      </c>
      <c r="O134" s="9">
        <v>-93.193868436279104</v>
      </c>
      <c r="P134" s="9">
        <v>-131.36601802796901</v>
      </c>
      <c r="Q134" s="9">
        <v>-111.453928334559</v>
      </c>
      <c r="R134" s="9">
        <v>-141.803222770133</v>
      </c>
      <c r="S134" s="9">
        <v>-108.84163561895799</v>
      </c>
      <c r="T134" s="9">
        <v>-154.553693216629</v>
      </c>
      <c r="U134" s="9">
        <v>-128.338067695505</v>
      </c>
      <c r="V134" s="9">
        <v>-157.10074603671401</v>
      </c>
      <c r="W134" s="9">
        <v>-127.93987950247799</v>
      </c>
      <c r="Z134" t="s">
        <v>505</v>
      </c>
    </row>
    <row r="135" spans="1:26" x14ac:dyDescent="0.25">
      <c r="A135" s="1" t="s">
        <v>185</v>
      </c>
      <c r="B135" s="5" t="s">
        <v>407</v>
      </c>
      <c r="C135" s="3">
        <v>40787</v>
      </c>
      <c r="D135" s="6">
        <f t="shared" si="20"/>
        <v>40603</v>
      </c>
      <c r="E135" s="6">
        <f t="shared" si="21"/>
        <v>40422</v>
      </c>
      <c r="F135" s="6">
        <f t="shared" si="22"/>
        <v>40238</v>
      </c>
      <c r="G135" s="6">
        <f t="shared" si="23"/>
        <v>40057</v>
      </c>
      <c r="H135" s="6">
        <f t="shared" si="24"/>
        <v>39873</v>
      </c>
      <c r="I135" s="6">
        <f t="shared" si="25"/>
        <v>39692</v>
      </c>
      <c r="J135" s="6">
        <f t="shared" si="26"/>
        <v>39508</v>
      </c>
      <c r="K135" s="6">
        <f t="shared" si="27"/>
        <v>39326</v>
      </c>
      <c r="L135" s="6">
        <f t="shared" si="28"/>
        <v>39142</v>
      </c>
      <c r="M135" s="6">
        <f t="shared" si="29"/>
        <v>38961</v>
      </c>
      <c r="N135" s="9">
        <v>-179.66380538951699</v>
      </c>
      <c r="O135" s="9">
        <v>-179.83991235309799</v>
      </c>
      <c r="P135" s="9">
        <v>-180.15001527106099</v>
      </c>
      <c r="Q135" s="9">
        <v>-135.165451762564</v>
      </c>
      <c r="R135" s="9">
        <v>-135.21630162771001</v>
      </c>
      <c r="S135" s="9">
        <v>-136.40754698691401</v>
      </c>
      <c r="T135" s="9">
        <v>-135.16528428550799</v>
      </c>
      <c r="U135" s="9">
        <v>-137.26378593867599</v>
      </c>
      <c r="V135" s="9">
        <v>-139.30712730743301</v>
      </c>
      <c r="W135" s="9">
        <v>-144.20277526391601</v>
      </c>
      <c r="Z135" t="s">
        <v>505</v>
      </c>
    </row>
    <row r="136" spans="1:26" x14ac:dyDescent="0.25">
      <c r="A136" s="1" t="s">
        <v>94</v>
      </c>
      <c r="B136" s="5" t="s">
        <v>316</v>
      </c>
      <c r="C136" s="3">
        <v>39661</v>
      </c>
      <c r="D136" s="6">
        <f t="shared" si="20"/>
        <v>39479</v>
      </c>
      <c r="E136" s="6">
        <f t="shared" si="21"/>
        <v>39295</v>
      </c>
      <c r="F136" s="6">
        <f t="shared" si="22"/>
        <v>39114</v>
      </c>
      <c r="G136" s="6">
        <f t="shared" si="23"/>
        <v>38930</v>
      </c>
      <c r="H136" s="6">
        <f t="shared" si="24"/>
        <v>38749</v>
      </c>
      <c r="I136" s="6">
        <f t="shared" si="25"/>
        <v>38565</v>
      </c>
      <c r="J136" s="6">
        <f t="shared" si="26"/>
        <v>38384</v>
      </c>
      <c r="K136" s="6">
        <f t="shared" si="27"/>
        <v>38200</v>
      </c>
      <c r="L136" s="6">
        <f t="shared" si="28"/>
        <v>38018</v>
      </c>
      <c r="M136" s="6">
        <f t="shared" si="29"/>
        <v>37834</v>
      </c>
      <c r="N136" s="9">
        <v>-183.92814777298301</v>
      </c>
      <c r="O136" s="9">
        <v>-118.968076333139</v>
      </c>
      <c r="P136" s="9">
        <v>-120.113274312835</v>
      </c>
      <c r="Q136" s="9">
        <v>-116.141630002997</v>
      </c>
      <c r="R136" s="9">
        <v>-145.921619277464</v>
      </c>
      <c r="S136" s="9">
        <v>-144.70603908773401</v>
      </c>
      <c r="T136" s="9">
        <v>-145.25275531712501</v>
      </c>
      <c r="U136" s="9">
        <v>-145.00237743427201</v>
      </c>
      <c r="V136" s="9">
        <v>-149.313773376993</v>
      </c>
      <c r="W136" s="9">
        <v>-130.03811409824399</v>
      </c>
      <c r="Z136" t="s">
        <v>505</v>
      </c>
    </row>
    <row r="137" spans="1:26" x14ac:dyDescent="0.25">
      <c r="A137" s="1" t="s">
        <v>200</v>
      </c>
      <c r="B137" s="5" t="s">
        <v>422</v>
      </c>
      <c r="C137" s="3">
        <v>40445</v>
      </c>
      <c r="D137" s="6">
        <f t="shared" si="20"/>
        <v>40261</v>
      </c>
      <c r="E137" s="6">
        <f t="shared" si="21"/>
        <v>40080</v>
      </c>
      <c r="F137" s="6">
        <f t="shared" si="22"/>
        <v>39896</v>
      </c>
      <c r="G137" s="6">
        <f t="shared" si="23"/>
        <v>39715</v>
      </c>
      <c r="H137" s="6">
        <f t="shared" si="24"/>
        <v>39531</v>
      </c>
      <c r="I137" s="6">
        <f t="shared" si="25"/>
        <v>39349</v>
      </c>
      <c r="J137" s="6">
        <f t="shared" si="26"/>
        <v>39165</v>
      </c>
      <c r="K137" s="6">
        <f t="shared" si="27"/>
        <v>38984</v>
      </c>
      <c r="L137" s="6">
        <f t="shared" si="28"/>
        <v>38800</v>
      </c>
      <c r="M137" s="6">
        <f t="shared" si="29"/>
        <v>38619</v>
      </c>
      <c r="N137" s="9">
        <v>-145.76081362118299</v>
      </c>
      <c r="O137" s="9">
        <v>-143.29268361980499</v>
      </c>
      <c r="P137" s="9">
        <v>-150.50055397077699</v>
      </c>
      <c r="Q137" s="9">
        <v>-141.19607258039099</v>
      </c>
      <c r="R137" s="9">
        <v>-166.751287031321</v>
      </c>
      <c r="S137" s="9">
        <v>-173.922164994756</v>
      </c>
      <c r="T137" s="9">
        <v>-176.750109080133</v>
      </c>
      <c r="U137" s="9">
        <v>-194.75177314298199</v>
      </c>
      <c r="V137" s="9">
        <v>-190.50867620077801</v>
      </c>
      <c r="W137" s="9">
        <v>-196.48440843747699</v>
      </c>
      <c r="Z137" t="s">
        <v>505</v>
      </c>
    </row>
    <row r="138" spans="1:26" x14ac:dyDescent="0.25">
      <c r="A138" s="1" t="s">
        <v>171</v>
      </c>
      <c r="B138" s="5" t="s">
        <v>393</v>
      </c>
      <c r="C138" s="3">
        <v>42180</v>
      </c>
      <c r="D138" s="6">
        <f t="shared" si="20"/>
        <v>41998</v>
      </c>
      <c r="E138" s="6">
        <f t="shared" si="21"/>
        <v>41815</v>
      </c>
      <c r="F138" s="6">
        <f t="shared" si="22"/>
        <v>41633</v>
      </c>
      <c r="G138" s="6">
        <f t="shared" si="23"/>
        <v>41450</v>
      </c>
      <c r="H138" s="6">
        <f t="shared" si="24"/>
        <v>41268</v>
      </c>
      <c r="I138" s="6">
        <f t="shared" si="25"/>
        <v>41085</v>
      </c>
      <c r="J138" s="6">
        <f t="shared" si="26"/>
        <v>40902</v>
      </c>
      <c r="K138" s="6">
        <f t="shared" si="27"/>
        <v>40719</v>
      </c>
      <c r="L138" s="6">
        <f t="shared" si="28"/>
        <v>40537</v>
      </c>
      <c r="M138" s="6">
        <f t="shared" si="29"/>
        <v>40354</v>
      </c>
      <c r="N138" s="9">
        <v>-117.922585885923</v>
      </c>
      <c r="O138" s="9">
        <v>-101.66533801522399</v>
      </c>
      <c r="P138" s="9">
        <v>-92.945918570339899</v>
      </c>
      <c r="Q138" s="9">
        <v>-91.166930937698396</v>
      </c>
      <c r="R138" s="9">
        <v>-91.734854579773796</v>
      </c>
      <c r="S138" s="9">
        <v>-86.154458770239103</v>
      </c>
      <c r="T138" s="9">
        <v>-84.227529190450895</v>
      </c>
      <c r="U138" s="9">
        <v>-84.523741670115697</v>
      </c>
      <c r="V138" s="9">
        <v>-88.924098034926999</v>
      </c>
      <c r="W138" s="9">
        <v>-120.229279668907</v>
      </c>
      <c r="Z138" t="s">
        <v>505</v>
      </c>
    </row>
    <row r="139" spans="1:26" x14ac:dyDescent="0.25">
      <c r="A139" s="1" t="s">
        <v>177</v>
      </c>
      <c r="B139" s="5" t="s">
        <v>399</v>
      </c>
      <c r="C139" s="3">
        <v>42290</v>
      </c>
      <c r="D139" s="6">
        <f t="shared" si="20"/>
        <v>42107</v>
      </c>
      <c r="E139" s="6">
        <f t="shared" si="21"/>
        <v>41925</v>
      </c>
      <c r="F139" s="6">
        <f t="shared" si="22"/>
        <v>41742</v>
      </c>
      <c r="G139" s="6">
        <f t="shared" si="23"/>
        <v>41560</v>
      </c>
      <c r="H139" s="6">
        <f t="shared" si="24"/>
        <v>41377</v>
      </c>
      <c r="I139" s="6">
        <f t="shared" si="25"/>
        <v>41195</v>
      </c>
      <c r="J139" s="6">
        <f t="shared" si="26"/>
        <v>41012</v>
      </c>
      <c r="K139" s="6">
        <f t="shared" si="27"/>
        <v>40829</v>
      </c>
      <c r="L139" s="6">
        <f t="shared" si="28"/>
        <v>40646</v>
      </c>
      <c r="M139" s="6">
        <f t="shared" si="29"/>
        <v>40464</v>
      </c>
      <c r="N139" s="9">
        <v>-179.997704593191</v>
      </c>
      <c r="O139" s="9">
        <v>-180.17233085070899</v>
      </c>
      <c r="P139" s="9">
        <v>-180.34557646719401</v>
      </c>
      <c r="Q139" s="9">
        <v>-180.51897492111399</v>
      </c>
      <c r="R139" s="9">
        <v>-180.692319458675</v>
      </c>
      <c r="S139" s="9">
        <v>-180.865704777356</v>
      </c>
      <c r="T139" s="9">
        <v>-181.04001715625401</v>
      </c>
      <c r="U139" s="9">
        <v>-181.21389595215999</v>
      </c>
      <c r="V139" s="9">
        <v>-181.38732046928999</v>
      </c>
      <c r="W139" s="9">
        <v>-181.560730067393</v>
      </c>
      <c r="Z139" t="s">
        <v>505</v>
      </c>
    </row>
    <row r="140" spans="1:26" x14ac:dyDescent="0.25">
      <c r="A140" s="1" t="s">
        <v>132</v>
      </c>
      <c r="B140" s="5" t="s">
        <v>354</v>
      </c>
      <c r="C140" s="3">
        <v>43802</v>
      </c>
      <c r="D140" s="6">
        <f t="shared" si="20"/>
        <v>43619</v>
      </c>
      <c r="E140" s="6">
        <f t="shared" si="21"/>
        <v>43437</v>
      </c>
      <c r="F140" s="6">
        <f t="shared" si="22"/>
        <v>43254</v>
      </c>
      <c r="G140" s="6">
        <f t="shared" si="23"/>
        <v>43072</v>
      </c>
      <c r="H140" s="6">
        <f t="shared" si="24"/>
        <v>42889</v>
      </c>
      <c r="I140" s="6">
        <f t="shared" si="25"/>
        <v>42707</v>
      </c>
      <c r="J140" s="6">
        <f t="shared" si="26"/>
        <v>42524</v>
      </c>
      <c r="K140" s="6">
        <f t="shared" si="27"/>
        <v>42341</v>
      </c>
      <c r="L140" s="6">
        <f t="shared" si="28"/>
        <v>42158</v>
      </c>
      <c r="M140" s="6">
        <f t="shared" si="29"/>
        <v>41976</v>
      </c>
      <c r="N140" s="9">
        <v>-93.275993427589896</v>
      </c>
      <c r="O140" s="9">
        <v>-102.941278026295</v>
      </c>
      <c r="P140" s="9">
        <v>-112.750679716645</v>
      </c>
      <c r="Q140" s="9">
        <v>-114.839769006815</v>
      </c>
      <c r="R140" s="9">
        <v>-126.266634543409</v>
      </c>
      <c r="S140" s="9">
        <v>-113.82159598735601</v>
      </c>
      <c r="T140" s="9">
        <v>-118.20103924491301</v>
      </c>
      <c r="U140" s="9">
        <v>-102.741736075419</v>
      </c>
      <c r="V140" s="9">
        <v>-136.815058403206</v>
      </c>
      <c r="W140" s="9">
        <v>-132.63340773526701</v>
      </c>
      <c r="Z140" t="s">
        <v>505</v>
      </c>
    </row>
    <row r="141" spans="1:26" x14ac:dyDescent="0.25">
      <c r="A141" s="1" t="s">
        <v>95</v>
      </c>
      <c r="B141" s="5" t="s">
        <v>317</v>
      </c>
      <c r="C141" s="3">
        <v>39233</v>
      </c>
      <c r="D141" s="6">
        <f t="shared" si="20"/>
        <v>39052</v>
      </c>
      <c r="E141" s="6">
        <f t="shared" si="21"/>
        <v>38868</v>
      </c>
      <c r="F141" s="6">
        <f t="shared" si="22"/>
        <v>38687</v>
      </c>
      <c r="G141" s="6">
        <f t="shared" si="23"/>
        <v>38503</v>
      </c>
      <c r="H141" s="6">
        <f t="shared" si="24"/>
        <v>38322</v>
      </c>
      <c r="I141" s="6">
        <f t="shared" si="25"/>
        <v>38138</v>
      </c>
      <c r="J141" s="6">
        <f t="shared" si="26"/>
        <v>37956</v>
      </c>
      <c r="K141" s="6">
        <f t="shared" si="27"/>
        <v>37772</v>
      </c>
      <c r="L141" s="6">
        <f t="shared" si="28"/>
        <v>37591</v>
      </c>
      <c r="M141" s="6">
        <f t="shared" si="29"/>
        <v>37407</v>
      </c>
      <c r="N141" s="9">
        <v>-100.81964909344499</v>
      </c>
      <c r="O141" s="9">
        <v>-108.552140961335</v>
      </c>
      <c r="P141" s="9">
        <v>-121.392379326407</v>
      </c>
      <c r="Q141" s="9">
        <v>-121.122980359883</v>
      </c>
      <c r="R141" s="9">
        <v>-123.348483387001</v>
      </c>
      <c r="S141" s="9">
        <v>-125.582388787886</v>
      </c>
      <c r="T141" s="9">
        <v>-127.409719473197</v>
      </c>
      <c r="U141" s="9">
        <v>-128.09550585685599</v>
      </c>
      <c r="V141" s="9">
        <v>-130.84154002137501</v>
      </c>
      <c r="W141" s="9">
        <v>-131.36609825352099</v>
      </c>
      <c r="Z141" t="s">
        <v>505</v>
      </c>
    </row>
    <row r="142" spans="1:26" x14ac:dyDescent="0.25">
      <c r="A142" s="1" t="s">
        <v>209</v>
      </c>
      <c r="B142" s="5" t="s">
        <v>431</v>
      </c>
      <c r="C142" s="3">
        <v>42954</v>
      </c>
      <c r="D142" s="6">
        <f t="shared" si="20"/>
        <v>42773</v>
      </c>
      <c r="E142" s="6">
        <f t="shared" si="21"/>
        <v>42589</v>
      </c>
      <c r="F142" s="6">
        <f t="shared" si="22"/>
        <v>42407</v>
      </c>
      <c r="G142" s="6">
        <f t="shared" si="23"/>
        <v>42223</v>
      </c>
      <c r="H142" s="6">
        <f t="shared" si="24"/>
        <v>42042</v>
      </c>
      <c r="I142" s="6">
        <f t="shared" si="25"/>
        <v>41858</v>
      </c>
      <c r="J142" s="6">
        <f t="shared" si="26"/>
        <v>41677</v>
      </c>
      <c r="K142" s="6">
        <f t="shared" si="27"/>
        <v>41493</v>
      </c>
      <c r="L142" s="6">
        <f t="shared" si="28"/>
        <v>41312</v>
      </c>
      <c r="M142" s="6">
        <f t="shared" si="29"/>
        <v>41128</v>
      </c>
      <c r="N142" s="9">
        <v>-159.53209636191701</v>
      </c>
      <c r="O142" s="9">
        <v>-147.047959720059</v>
      </c>
      <c r="P142" s="9">
        <v>-140.38193942224299</v>
      </c>
      <c r="Q142" s="9">
        <v>-145.22424737873399</v>
      </c>
      <c r="R142" s="9">
        <v>-148.62047084513199</v>
      </c>
      <c r="S142" s="9">
        <v>-150.50321101399101</v>
      </c>
      <c r="T142" s="9">
        <v>-154.148762490531</v>
      </c>
      <c r="U142" s="9">
        <v>-159.09614282879701</v>
      </c>
      <c r="V142" s="9">
        <v>-140.60836394699299</v>
      </c>
      <c r="W142" s="9">
        <v>-148.53419223907099</v>
      </c>
      <c r="Z142" t="s">
        <v>505</v>
      </c>
    </row>
    <row r="143" spans="1:26" x14ac:dyDescent="0.25">
      <c r="A143" s="1" t="s">
        <v>139</v>
      </c>
      <c r="B143" s="5" t="s">
        <v>361</v>
      </c>
      <c r="C143" s="3">
        <v>39094</v>
      </c>
      <c r="D143" s="6">
        <f t="shared" si="20"/>
        <v>38910</v>
      </c>
      <c r="E143" s="6">
        <f t="shared" si="21"/>
        <v>38729</v>
      </c>
      <c r="F143" s="6">
        <f t="shared" si="22"/>
        <v>38545</v>
      </c>
      <c r="G143" s="6">
        <f t="shared" si="23"/>
        <v>38364</v>
      </c>
      <c r="H143" s="6">
        <f t="shared" si="24"/>
        <v>38180</v>
      </c>
      <c r="I143" s="6">
        <f t="shared" si="25"/>
        <v>37998</v>
      </c>
      <c r="J143" s="6">
        <f t="shared" si="26"/>
        <v>37814</v>
      </c>
      <c r="K143" s="6">
        <f t="shared" si="27"/>
        <v>37633</v>
      </c>
      <c r="L143" s="6">
        <f t="shared" si="28"/>
        <v>37449</v>
      </c>
      <c r="M143" s="6">
        <f t="shared" si="29"/>
        <v>37268</v>
      </c>
      <c r="N143" s="9">
        <v>-194.66043764853899</v>
      </c>
      <c r="O143" s="9">
        <v>-195.91043764853899</v>
      </c>
      <c r="P143" s="9">
        <v>-115.58019522719999</v>
      </c>
      <c r="Q143" s="9">
        <v>-125.256529953122</v>
      </c>
      <c r="R143" s="9">
        <v>-134.72777910050101</v>
      </c>
      <c r="S143" s="9">
        <v>-138.32974666806999</v>
      </c>
      <c r="T143" s="9">
        <v>-143.98847866342001</v>
      </c>
      <c r="U143" s="9">
        <v>-151.58018063454199</v>
      </c>
      <c r="V143" s="9">
        <v>-158.59059702034099</v>
      </c>
      <c r="W143" s="9">
        <v>-150.88580382197301</v>
      </c>
      <c r="Z143" t="s">
        <v>505</v>
      </c>
    </row>
    <row r="144" spans="1:26" x14ac:dyDescent="0.25">
      <c r="A144" s="1" t="s">
        <v>12</v>
      </c>
      <c r="B144" s="5" t="s">
        <v>234</v>
      </c>
      <c r="C144" s="3">
        <v>40875</v>
      </c>
      <c r="D144" s="6">
        <f t="shared" si="20"/>
        <v>40691</v>
      </c>
      <c r="E144" s="6">
        <f t="shared" si="21"/>
        <v>40510</v>
      </c>
      <c r="F144" s="6">
        <f t="shared" si="22"/>
        <v>40326</v>
      </c>
      <c r="G144" s="6">
        <f t="shared" si="23"/>
        <v>40145</v>
      </c>
      <c r="H144" s="6">
        <f t="shared" si="24"/>
        <v>39961</v>
      </c>
      <c r="I144" s="6">
        <f t="shared" si="25"/>
        <v>39780</v>
      </c>
      <c r="J144" s="6">
        <f t="shared" si="26"/>
        <v>39596</v>
      </c>
      <c r="K144" s="6">
        <f t="shared" si="27"/>
        <v>39414</v>
      </c>
      <c r="L144" s="6">
        <f t="shared" si="28"/>
        <v>39230</v>
      </c>
      <c r="M144" s="6">
        <f t="shared" si="29"/>
        <v>39049</v>
      </c>
      <c r="N144" s="9">
        <v>-206.751398803733</v>
      </c>
      <c r="O144" s="9">
        <v>-217.916666666666</v>
      </c>
      <c r="P144" s="9">
        <v>-217.916666666666</v>
      </c>
      <c r="Q144" s="9">
        <v>-217.916666666666</v>
      </c>
      <c r="R144" s="9">
        <v>-217.916666666666</v>
      </c>
      <c r="S144" s="9">
        <v>-217.916666666666</v>
      </c>
      <c r="T144" s="9">
        <v>-217.916666666666</v>
      </c>
      <c r="U144" s="9">
        <v>-217.916666666666</v>
      </c>
      <c r="V144" s="9">
        <v>-217.916666666666</v>
      </c>
      <c r="W144" s="9">
        <v>-219.829720788674</v>
      </c>
      <c r="Z144" t="s">
        <v>505</v>
      </c>
    </row>
    <row r="145" spans="1:26" x14ac:dyDescent="0.25">
      <c r="A145" s="1" t="s">
        <v>40</v>
      </c>
      <c r="B145" s="5" t="s">
        <v>262</v>
      </c>
      <c r="C145" s="3">
        <v>43193</v>
      </c>
      <c r="D145" s="6">
        <f t="shared" si="20"/>
        <v>43011</v>
      </c>
      <c r="E145" s="6">
        <f t="shared" si="21"/>
        <v>42828</v>
      </c>
      <c r="F145" s="6">
        <f t="shared" si="22"/>
        <v>42646</v>
      </c>
      <c r="G145" s="6">
        <f t="shared" si="23"/>
        <v>42463</v>
      </c>
      <c r="H145" s="6">
        <f t="shared" si="24"/>
        <v>42280</v>
      </c>
      <c r="I145" s="6">
        <f t="shared" si="25"/>
        <v>42097</v>
      </c>
      <c r="J145" s="6">
        <f t="shared" si="26"/>
        <v>41915</v>
      </c>
      <c r="K145" s="6">
        <f t="shared" si="27"/>
        <v>41732</v>
      </c>
      <c r="L145" s="6">
        <f t="shared" si="28"/>
        <v>41550</v>
      </c>
      <c r="M145" s="6">
        <f t="shared" si="29"/>
        <v>41367</v>
      </c>
      <c r="N145" s="9">
        <v>-143.18975131518599</v>
      </c>
      <c r="O145" s="9">
        <v>-154.737726378681</v>
      </c>
      <c r="P145" s="9">
        <v>-162.33940580095901</v>
      </c>
      <c r="Q145" s="9">
        <v>-150.40855134248</v>
      </c>
      <c r="R145" s="9">
        <v>-127.66173215361999</v>
      </c>
      <c r="S145" s="9">
        <v>-129.095758260655</v>
      </c>
      <c r="T145" s="9">
        <v>-145.618583870528</v>
      </c>
      <c r="U145" s="9">
        <v>-140.96619701243301</v>
      </c>
      <c r="V145" s="9">
        <v>-154.19083922424099</v>
      </c>
      <c r="W145" s="9">
        <v>-145.289270227043</v>
      </c>
      <c r="Z145" t="s">
        <v>505</v>
      </c>
    </row>
    <row r="146" spans="1:26" x14ac:dyDescent="0.25">
      <c r="A146" s="1" t="s">
        <v>148</v>
      </c>
      <c r="B146" s="5" t="s">
        <v>370</v>
      </c>
      <c r="C146" s="3">
        <v>41856</v>
      </c>
      <c r="D146" s="6">
        <f t="shared" si="20"/>
        <v>41675</v>
      </c>
      <c r="E146" s="6">
        <f t="shared" si="21"/>
        <v>41491</v>
      </c>
      <c r="F146" s="6">
        <f t="shared" si="22"/>
        <v>41310</v>
      </c>
      <c r="G146" s="6">
        <f t="shared" si="23"/>
        <v>41126</v>
      </c>
      <c r="H146" s="6">
        <f t="shared" si="24"/>
        <v>40944</v>
      </c>
      <c r="I146" s="6">
        <f t="shared" si="25"/>
        <v>40760</v>
      </c>
      <c r="J146" s="6">
        <f t="shared" si="26"/>
        <v>40579</v>
      </c>
      <c r="K146" s="6">
        <f t="shared" si="27"/>
        <v>40395</v>
      </c>
      <c r="L146" s="6">
        <f t="shared" si="28"/>
        <v>40214</v>
      </c>
      <c r="M146" s="6">
        <f t="shared" si="29"/>
        <v>40030</v>
      </c>
      <c r="N146" s="9">
        <v>-125.023626810658</v>
      </c>
      <c r="O146" s="9">
        <v>-124.474007384926</v>
      </c>
      <c r="P146" s="9">
        <v>-123.42559377036</v>
      </c>
      <c r="Q146" s="9">
        <v>-129.995824067538</v>
      </c>
      <c r="R146" s="9">
        <v>-131.703094824489</v>
      </c>
      <c r="S146" s="9">
        <v>-128.00059372654599</v>
      </c>
      <c r="T146" s="9">
        <v>-123.298368958868</v>
      </c>
      <c r="U146" s="9">
        <v>-121.52421531802899</v>
      </c>
      <c r="V146" s="9">
        <v>-99.899401367561396</v>
      </c>
      <c r="W146" s="9">
        <v>-92.904974229656105</v>
      </c>
      <c r="Z146" t="s">
        <v>505</v>
      </c>
    </row>
    <row r="147" spans="1:26" x14ac:dyDescent="0.25">
      <c r="A147" s="1" t="s">
        <v>74</v>
      </c>
      <c r="B147" s="5" t="s">
        <v>296</v>
      </c>
      <c r="C147" s="3">
        <v>39021</v>
      </c>
      <c r="D147" s="6">
        <f t="shared" si="20"/>
        <v>38838</v>
      </c>
      <c r="E147" s="6">
        <f t="shared" si="21"/>
        <v>38656</v>
      </c>
      <c r="F147" s="6">
        <f t="shared" si="22"/>
        <v>38473</v>
      </c>
      <c r="G147" s="6">
        <f t="shared" si="23"/>
        <v>38291</v>
      </c>
      <c r="H147" s="6">
        <f t="shared" si="24"/>
        <v>38108</v>
      </c>
      <c r="I147" s="6">
        <f t="shared" si="25"/>
        <v>37925</v>
      </c>
      <c r="J147" s="6">
        <f t="shared" si="26"/>
        <v>37742</v>
      </c>
      <c r="K147" s="6">
        <f t="shared" si="27"/>
        <v>37560</v>
      </c>
      <c r="L147" s="6">
        <f t="shared" si="28"/>
        <v>37377</v>
      </c>
      <c r="M147" s="6">
        <f t="shared" si="29"/>
        <v>37195</v>
      </c>
      <c r="N147" s="9">
        <v>-124.501520496539</v>
      </c>
      <c r="O147" s="9">
        <v>-123.268972318561</v>
      </c>
      <c r="P147" s="9">
        <v>-132.672634183979</v>
      </c>
      <c r="Q147" s="9">
        <v>-125.17713041302299</v>
      </c>
      <c r="R147" s="9">
        <v>-139.851587785796</v>
      </c>
      <c r="S147" s="9">
        <v>-139.782822094496</v>
      </c>
      <c r="T147" s="9">
        <v>-152.836097815708</v>
      </c>
      <c r="U147" s="9">
        <v>-135.78843893630901</v>
      </c>
      <c r="V147" s="9">
        <v>-140.38945706332601</v>
      </c>
      <c r="W147" s="9">
        <v>-139.162899783386</v>
      </c>
      <c r="Z147" t="s">
        <v>505</v>
      </c>
    </row>
    <row r="148" spans="1:26" x14ac:dyDescent="0.25">
      <c r="A148" s="1" t="s">
        <v>72</v>
      </c>
      <c r="B148" s="5" t="s">
        <v>294</v>
      </c>
      <c r="C148" s="3">
        <v>42621</v>
      </c>
      <c r="D148" s="6">
        <f t="shared" si="20"/>
        <v>42437</v>
      </c>
      <c r="E148" s="6">
        <f t="shared" si="21"/>
        <v>42255</v>
      </c>
      <c r="F148" s="6">
        <f t="shared" si="22"/>
        <v>42071</v>
      </c>
      <c r="G148" s="6">
        <f t="shared" si="23"/>
        <v>41890</v>
      </c>
      <c r="H148" s="6">
        <f t="shared" si="24"/>
        <v>41706</v>
      </c>
      <c r="I148" s="6">
        <f t="shared" si="25"/>
        <v>41525</v>
      </c>
      <c r="J148" s="6">
        <f t="shared" si="26"/>
        <v>41341</v>
      </c>
      <c r="K148" s="6">
        <f t="shared" si="27"/>
        <v>41160</v>
      </c>
      <c r="L148" s="6">
        <f t="shared" si="28"/>
        <v>40976</v>
      </c>
      <c r="M148" s="6">
        <f t="shared" si="29"/>
        <v>40794</v>
      </c>
      <c r="N148" s="9">
        <v>-180.497849707413</v>
      </c>
      <c r="O148" s="9">
        <v>-112.526869002193</v>
      </c>
      <c r="P148" s="9">
        <v>-109.838223418862</v>
      </c>
      <c r="Q148" s="9">
        <v>-103.79497064641799</v>
      </c>
      <c r="R148" s="9">
        <v>-101.808265733647</v>
      </c>
      <c r="S148" s="9">
        <v>-105.522396020771</v>
      </c>
      <c r="T148" s="9">
        <v>-101.606304384068</v>
      </c>
      <c r="U148" s="9">
        <v>-107.42708276291199</v>
      </c>
      <c r="V148" s="9">
        <v>-103.58688691789401</v>
      </c>
      <c r="W148" s="9">
        <v>-114.62457154888</v>
      </c>
      <c r="Z148" t="s">
        <v>505</v>
      </c>
    </row>
    <row r="149" spans="1:26" x14ac:dyDescent="0.25">
      <c r="A149" s="1" t="s">
        <v>201</v>
      </c>
      <c r="B149" s="5" t="s">
        <v>423</v>
      </c>
      <c r="C149" s="3">
        <v>42933</v>
      </c>
      <c r="D149" s="6">
        <f t="shared" si="20"/>
        <v>42752</v>
      </c>
      <c r="E149" s="6">
        <f t="shared" si="21"/>
        <v>42568</v>
      </c>
      <c r="F149" s="6">
        <f t="shared" si="22"/>
        <v>42386</v>
      </c>
      <c r="G149" s="6">
        <f t="shared" si="23"/>
        <v>42202</v>
      </c>
      <c r="H149" s="6">
        <f t="shared" si="24"/>
        <v>42021</v>
      </c>
      <c r="I149" s="6">
        <f t="shared" si="25"/>
        <v>41837</v>
      </c>
      <c r="J149" s="6">
        <f t="shared" si="26"/>
        <v>41656</v>
      </c>
      <c r="K149" s="6">
        <f t="shared" si="27"/>
        <v>41472</v>
      </c>
      <c r="L149" s="6">
        <f t="shared" si="28"/>
        <v>41291</v>
      </c>
      <c r="M149" s="6">
        <f t="shared" si="29"/>
        <v>41107</v>
      </c>
      <c r="N149" s="9">
        <v>-171.207497446471</v>
      </c>
      <c r="O149" s="9">
        <v>-168.83361707160799</v>
      </c>
      <c r="P149" s="9">
        <v>-174.34596258376499</v>
      </c>
      <c r="Q149" s="9">
        <v>-170.60212168572301</v>
      </c>
      <c r="R149" s="9">
        <v>-186.96507082441801</v>
      </c>
      <c r="S149" s="9" t="e">
        <v>#N/A</v>
      </c>
      <c r="T149" s="9" t="e">
        <v>#N/A</v>
      </c>
      <c r="U149" s="9" t="e">
        <v>#N/A</v>
      </c>
      <c r="V149" s="9" t="e">
        <v>#N/A</v>
      </c>
      <c r="W149" s="9" t="e">
        <v>#N/A</v>
      </c>
      <c r="Z149" t="s">
        <v>505</v>
      </c>
    </row>
    <row r="150" spans="1:26" x14ac:dyDescent="0.25">
      <c r="A150" s="1" t="s">
        <v>26</v>
      </c>
      <c r="B150" s="5" t="s">
        <v>248</v>
      </c>
      <c r="C150" s="3">
        <v>43550</v>
      </c>
      <c r="D150" s="6">
        <f t="shared" si="20"/>
        <v>43369</v>
      </c>
      <c r="E150" s="6">
        <f t="shared" si="21"/>
        <v>43185</v>
      </c>
      <c r="F150" s="6">
        <f t="shared" si="22"/>
        <v>43004</v>
      </c>
      <c r="G150" s="6">
        <f t="shared" si="23"/>
        <v>42820</v>
      </c>
      <c r="H150" s="6">
        <f t="shared" si="24"/>
        <v>42639</v>
      </c>
      <c r="I150" s="6">
        <f t="shared" si="25"/>
        <v>42455</v>
      </c>
      <c r="J150" s="6">
        <f t="shared" si="26"/>
        <v>42273</v>
      </c>
      <c r="K150" s="6">
        <f t="shared" si="27"/>
        <v>42089</v>
      </c>
      <c r="L150" s="6">
        <f t="shared" si="28"/>
        <v>41908</v>
      </c>
      <c r="M150" s="6">
        <f t="shared" si="29"/>
        <v>41724</v>
      </c>
      <c r="N150" s="9">
        <v>-124.247951258914</v>
      </c>
      <c r="O150" s="9">
        <v>-141.288115776457</v>
      </c>
      <c r="P150" s="9">
        <v>-127.351942066018</v>
      </c>
      <c r="Q150" s="9">
        <v>-143.673553585381</v>
      </c>
      <c r="R150" s="9">
        <v>-113.55392571274299</v>
      </c>
      <c r="S150" s="9">
        <v>-137.457642098387</v>
      </c>
      <c r="T150" s="9">
        <v>-110.70350005027601</v>
      </c>
      <c r="U150" s="9">
        <v>-136.20708155533501</v>
      </c>
      <c r="V150" s="9">
        <v>-113.930665399443</v>
      </c>
      <c r="W150" s="9">
        <v>-136.21793062878601</v>
      </c>
      <c r="Z150" t="s">
        <v>505</v>
      </c>
    </row>
    <row r="151" spans="1:26" x14ac:dyDescent="0.25">
      <c r="A151" s="1" t="s">
        <v>112</v>
      </c>
      <c r="B151" s="5" t="s">
        <v>334</v>
      </c>
      <c r="C151" s="3">
        <v>41625</v>
      </c>
      <c r="D151" s="6">
        <f t="shared" si="20"/>
        <v>41442</v>
      </c>
      <c r="E151" s="6">
        <f t="shared" si="21"/>
        <v>41260</v>
      </c>
      <c r="F151" s="6">
        <f t="shared" si="22"/>
        <v>41077</v>
      </c>
      <c r="G151" s="6">
        <f t="shared" si="23"/>
        <v>40894</v>
      </c>
      <c r="H151" s="6">
        <f t="shared" si="24"/>
        <v>40711</v>
      </c>
      <c r="I151" s="6">
        <f t="shared" si="25"/>
        <v>40529</v>
      </c>
      <c r="J151" s="6">
        <f t="shared" si="26"/>
        <v>40346</v>
      </c>
      <c r="K151" s="6">
        <f t="shared" si="27"/>
        <v>40164</v>
      </c>
      <c r="L151" s="6">
        <f t="shared" si="28"/>
        <v>39981</v>
      </c>
      <c r="M151" s="6">
        <f t="shared" si="29"/>
        <v>39799</v>
      </c>
      <c r="N151" s="9">
        <v>-147.258149083094</v>
      </c>
      <c r="O151" s="9">
        <v>-145.05967292165499</v>
      </c>
      <c r="P151" s="9">
        <v>-137.92417880523001</v>
      </c>
      <c r="Q151" s="9">
        <v>-140.03137929582101</v>
      </c>
      <c r="R151" s="9">
        <v>-142.80594126823101</v>
      </c>
      <c r="S151" s="9">
        <v>-130.16224918628001</v>
      </c>
      <c r="T151" s="9">
        <v>-137.46175555152399</v>
      </c>
      <c r="U151" s="9">
        <v>-143.13294385331699</v>
      </c>
      <c r="V151" s="9">
        <v>-163.89035494626901</v>
      </c>
      <c r="W151" s="9">
        <v>-177.321648172083</v>
      </c>
      <c r="Z151" t="s">
        <v>505</v>
      </c>
    </row>
    <row r="152" spans="1:26" x14ac:dyDescent="0.25">
      <c r="A152" s="1" t="s">
        <v>44</v>
      </c>
      <c r="B152" s="5" t="s">
        <v>266</v>
      </c>
      <c r="C152" s="3">
        <v>42828</v>
      </c>
      <c r="D152" s="6">
        <f t="shared" si="20"/>
        <v>42646</v>
      </c>
      <c r="E152" s="6">
        <f t="shared" si="21"/>
        <v>42463</v>
      </c>
      <c r="F152" s="6">
        <f t="shared" si="22"/>
        <v>42280</v>
      </c>
      <c r="G152" s="6">
        <f t="shared" si="23"/>
        <v>42097</v>
      </c>
      <c r="H152" s="6">
        <f t="shared" si="24"/>
        <v>41915</v>
      </c>
      <c r="I152" s="6">
        <f t="shared" si="25"/>
        <v>41732</v>
      </c>
      <c r="J152" s="6">
        <f t="shared" si="26"/>
        <v>41550</v>
      </c>
      <c r="K152" s="6">
        <f t="shared" si="27"/>
        <v>41367</v>
      </c>
      <c r="L152" s="6">
        <f t="shared" si="28"/>
        <v>41185</v>
      </c>
      <c r="M152" s="6">
        <f t="shared" si="29"/>
        <v>41002</v>
      </c>
      <c r="N152" s="9">
        <v>-116.069620497627</v>
      </c>
      <c r="O152" s="9">
        <v>-142.71234836876999</v>
      </c>
      <c r="P152" s="9">
        <v>-119.048844723337</v>
      </c>
      <c r="Q152" s="9">
        <v>-141.46926227756401</v>
      </c>
      <c r="R152" s="9">
        <v>-116.35315902285799</v>
      </c>
      <c r="S152" s="9">
        <v>-140.998888674244</v>
      </c>
      <c r="T152" s="9">
        <v>-112.320383216868</v>
      </c>
      <c r="U152" s="9">
        <v>-140.01440316632801</v>
      </c>
      <c r="V152" s="9">
        <v>-115.802337665194</v>
      </c>
      <c r="W152" s="9">
        <v>-136.97195099804901</v>
      </c>
      <c r="Z152" t="s">
        <v>505</v>
      </c>
    </row>
    <row r="153" spans="1:26" x14ac:dyDescent="0.25">
      <c r="A153" s="1" t="s">
        <v>82</v>
      </c>
      <c r="B153" s="5" t="s">
        <v>304</v>
      </c>
      <c r="C153" s="3">
        <v>42625</v>
      </c>
      <c r="D153" s="6">
        <f t="shared" si="20"/>
        <v>42441</v>
      </c>
      <c r="E153" s="6">
        <f t="shared" si="21"/>
        <v>42259</v>
      </c>
      <c r="F153" s="6">
        <f t="shared" si="22"/>
        <v>42075</v>
      </c>
      <c r="G153" s="6">
        <f t="shared" si="23"/>
        <v>41894</v>
      </c>
      <c r="H153" s="6">
        <f t="shared" si="24"/>
        <v>41710</v>
      </c>
      <c r="I153" s="6">
        <f t="shared" si="25"/>
        <v>41529</v>
      </c>
      <c r="J153" s="6">
        <f t="shared" si="26"/>
        <v>41345</v>
      </c>
      <c r="K153" s="6">
        <f t="shared" si="27"/>
        <v>41164</v>
      </c>
      <c r="L153" s="6">
        <f t="shared" si="28"/>
        <v>40980</v>
      </c>
      <c r="M153" s="6">
        <f t="shared" si="29"/>
        <v>40798</v>
      </c>
      <c r="N153" s="9">
        <v>-176.069703522873</v>
      </c>
      <c r="O153" s="9">
        <v>-160.35014221491099</v>
      </c>
      <c r="P153" s="9">
        <v>-161.48323505496501</v>
      </c>
      <c r="Q153" s="9">
        <v>-162.037742702304</v>
      </c>
      <c r="R153" s="9">
        <v>-171.55219675689401</v>
      </c>
      <c r="S153" s="9">
        <v>-167.11498710841201</v>
      </c>
      <c r="T153" s="9">
        <v>-172.66103681627999</v>
      </c>
      <c r="U153" s="9">
        <v>-166.382649738883</v>
      </c>
      <c r="V153" s="9">
        <v>-173.41104460048999</v>
      </c>
      <c r="W153" s="9">
        <v>-166.65283017895501</v>
      </c>
      <c r="Z153" t="s">
        <v>505</v>
      </c>
    </row>
    <row r="154" spans="1:26" x14ac:dyDescent="0.25">
      <c r="A154" s="1" t="s">
        <v>210</v>
      </c>
      <c r="B154" s="5" t="s">
        <v>432</v>
      </c>
      <c r="C154" s="3">
        <v>38705</v>
      </c>
      <c r="D154" s="6">
        <f t="shared" si="20"/>
        <v>38522</v>
      </c>
      <c r="E154" s="6">
        <f t="shared" si="21"/>
        <v>38340</v>
      </c>
      <c r="F154" s="6">
        <f t="shared" si="22"/>
        <v>38157</v>
      </c>
      <c r="G154" s="6">
        <f t="shared" si="23"/>
        <v>37974</v>
      </c>
      <c r="H154" s="6">
        <f t="shared" si="24"/>
        <v>37791</v>
      </c>
      <c r="I154" s="6">
        <f t="shared" si="25"/>
        <v>37609</v>
      </c>
      <c r="J154" s="6">
        <f t="shared" si="26"/>
        <v>37426</v>
      </c>
      <c r="K154" s="6">
        <f t="shared" si="27"/>
        <v>37244</v>
      </c>
      <c r="L154" s="6">
        <f t="shared" si="28"/>
        <v>37061</v>
      </c>
      <c r="M154" s="6">
        <f t="shared" si="29"/>
        <v>36879</v>
      </c>
      <c r="N154" s="9">
        <v>-151.904408833269</v>
      </c>
      <c r="O154" s="9">
        <v>-155.019818185265</v>
      </c>
      <c r="P154" s="9">
        <v>-162.74904117013099</v>
      </c>
      <c r="Q154" s="9">
        <v>-149.606100495969</v>
      </c>
      <c r="R154" s="9">
        <v>-167.67869444324299</v>
      </c>
      <c r="S154" s="9">
        <v>-178.29051525702101</v>
      </c>
      <c r="T154" s="9">
        <v>-168.96215761451401</v>
      </c>
      <c r="U154" s="9">
        <v>-161.90097286881601</v>
      </c>
      <c r="V154" s="9">
        <v>-172.137236521246</v>
      </c>
      <c r="W154" s="9">
        <v>-157.60137162561799</v>
      </c>
      <c r="Z154" t="s">
        <v>505</v>
      </c>
    </row>
    <row r="155" spans="1:26" x14ac:dyDescent="0.25">
      <c r="A155" s="1" t="s">
        <v>47</v>
      </c>
      <c r="B155" s="5" t="s">
        <v>269</v>
      </c>
      <c r="C155" s="3">
        <v>39791</v>
      </c>
      <c r="D155" s="6">
        <f t="shared" si="20"/>
        <v>39608</v>
      </c>
      <c r="E155" s="6">
        <f t="shared" si="21"/>
        <v>39425</v>
      </c>
      <c r="F155" s="6">
        <f t="shared" si="22"/>
        <v>39242</v>
      </c>
      <c r="G155" s="6">
        <f t="shared" si="23"/>
        <v>39060</v>
      </c>
      <c r="H155" s="6">
        <f t="shared" si="24"/>
        <v>38877</v>
      </c>
      <c r="I155" s="6">
        <f t="shared" si="25"/>
        <v>38695</v>
      </c>
      <c r="J155" s="6">
        <f t="shared" si="26"/>
        <v>38512</v>
      </c>
      <c r="K155" s="6">
        <f t="shared" si="27"/>
        <v>38330</v>
      </c>
      <c r="L155" s="6">
        <f t="shared" si="28"/>
        <v>38147</v>
      </c>
      <c r="M155" s="6">
        <f t="shared" si="29"/>
        <v>37964</v>
      </c>
      <c r="N155" s="9">
        <v>-185.294123043534</v>
      </c>
      <c r="O155" s="9">
        <v>-143.42166253375299</v>
      </c>
      <c r="P155" s="9">
        <v>-138.70182461292501</v>
      </c>
      <c r="Q155" s="9">
        <v>-138.419654634729</v>
      </c>
      <c r="R155" s="9">
        <v>-140.639200074526</v>
      </c>
      <c r="S155" s="9">
        <v>-146.15824552880201</v>
      </c>
      <c r="T155" s="9">
        <v>-148.11777915515901</v>
      </c>
      <c r="U155" s="9">
        <v>-148.474300577348</v>
      </c>
      <c r="V155" s="9">
        <v>-150.76888761227099</v>
      </c>
      <c r="W155" s="9">
        <v>-152.44147515408099</v>
      </c>
      <c r="Z155" t="s">
        <v>505</v>
      </c>
    </row>
    <row r="156" spans="1:26" x14ac:dyDescent="0.25">
      <c r="A156" s="1" t="s">
        <v>46</v>
      </c>
      <c r="B156" s="5" t="s">
        <v>268</v>
      </c>
      <c r="C156" s="3">
        <v>40844</v>
      </c>
      <c r="D156" s="6">
        <f t="shared" si="20"/>
        <v>40661</v>
      </c>
      <c r="E156" s="6">
        <f t="shared" si="21"/>
        <v>40479</v>
      </c>
      <c r="F156" s="6">
        <f t="shared" si="22"/>
        <v>40296</v>
      </c>
      <c r="G156" s="6">
        <f t="shared" si="23"/>
        <v>40114</v>
      </c>
      <c r="H156" s="6">
        <f t="shared" si="24"/>
        <v>39931</v>
      </c>
      <c r="I156" s="6">
        <f t="shared" si="25"/>
        <v>39749</v>
      </c>
      <c r="J156" s="6">
        <f t="shared" si="26"/>
        <v>39566</v>
      </c>
      <c r="K156" s="6">
        <f t="shared" si="27"/>
        <v>39383</v>
      </c>
      <c r="L156" s="6">
        <f t="shared" si="28"/>
        <v>39200</v>
      </c>
      <c r="M156" s="6">
        <f t="shared" si="29"/>
        <v>39018</v>
      </c>
      <c r="N156" s="9">
        <v>-121.079798615158</v>
      </c>
      <c r="O156" s="9">
        <v>-118.676848386777</v>
      </c>
      <c r="P156" s="9">
        <v>-116.819912678414</v>
      </c>
      <c r="Q156" s="9">
        <v>-102.487743919206</v>
      </c>
      <c r="R156" s="9">
        <v>-132.98125379497401</v>
      </c>
      <c r="S156" s="9">
        <v>-131.34589143539301</v>
      </c>
      <c r="T156" s="9">
        <v>-130.492131759622</v>
      </c>
      <c r="U156" s="9">
        <v>-127.73391235279</v>
      </c>
      <c r="V156" s="9">
        <v>-130.30107808663001</v>
      </c>
      <c r="W156" s="9">
        <v>-123.56588552168</v>
      </c>
      <c r="Z156" t="s">
        <v>505</v>
      </c>
    </row>
    <row r="157" spans="1:26" x14ac:dyDescent="0.25">
      <c r="A157" s="1" t="s">
        <v>176</v>
      </c>
      <c r="B157" s="5" t="s">
        <v>398</v>
      </c>
      <c r="C157" s="3">
        <v>42331</v>
      </c>
      <c r="D157" s="6">
        <f t="shared" si="20"/>
        <v>42147</v>
      </c>
      <c r="E157" s="6">
        <f t="shared" si="21"/>
        <v>41966</v>
      </c>
      <c r="F157" s="6">
        <f t="shared" si="22"/>
        <v>41782</v>
      </c>
      <c r="G157" s="6">
        <f t="shared" si="23"/>
        <v>41601</v>
      </c>
      <c r="H157" s="6">
        <f t="shared" si="24"/>
        <v>41417</v>
      </c>
      <c r="I157" s="6">
        <f t="shared" si="25"/>
        <v>41236</v>
      </c>
      <c r="J157" s="6">
        <f t="shared" si="26"/>
        <v>41052</v>
      </c>
      <c r="K157" s="6">
        <f t="shared" si="27"/>
        <v>40870</v>
      </c>
      <c r="L157" s="6">
        <f t="shared" si="28"/>
        <v>40686</v>
      </c>
      <c r="M157" s="6">
        <f t="shared" si="29"/>
        <v>40505</v>
      </c>
      <c r="N157" s="9">
        <v>-180.39265075537801</v>
      </c>
      <c r="O157" s="9">
        <v>-180.54487562119101</v>
      </c>
      <c r="P157" s="9">
        <v>-180.698551685327</v>
      </c>
      <c r="Q157" s="9">
        <v>-180.85200245419</v>
      </c>
      <c r="R157" s="9">
        <v>-181.00738477285699</v>
      </c>
      <c r="S157" s="9">
        <v>-181.16340941014499</v>
      </c>
      <c r="T157" s="9">
        <v>-181.70322905683301</v>
      </c>
      <c r="U157" s="9">
        <v>-182.62532679953401</v>
      </c>
      <c r="V157" s="9">
        <v>-183.55389158018801</v>
      </c>
      <c r="W157" s="9">
        <v>-190.104944471446</v>
      </c>
      <c r="Z157" t="s">
        <v>505</v>
      </c>
    </row>
    <row r="158" spans="1:26" x14ac:dyDescent="0.25">
      <c r="A158" s="1" t="s">
        <v>174</v>
      </c>
      <c r="B158" s="5" t="s">
        <v>396</v>
      </c>
      <c r="C158" s="3">
        <v>42468</v>
      </c>
      <c r="D158" s="6">
        <f t="shared" si="20"/>
        <v>42285</v>
      </c>
      <c r="E158" s="6">
        <f t="shared" si="21"/>
        <v>42102</v>
      </c>
      <c r="F158" s="6">
        <f t="shared" si="22"/>
        <v>41920</v>
      </c>
      <c r="G158" s="6">
        <f t="shared" si="23"/>
        <v>41737</v>
      </c>
      <c r="H158" s="6">
        <f t="shared" si="24"/>
        <v>41555</v>
      </c>
      <c r="I158" s="6">
        <f t="shared" si="25"/>
        <v>41372</v>
      </c>
      <c r="J158" s="6">
        <f t="shared" si="26"/>
        <v>41190</v>
      </c>
      <c r="K158" s="6">
        <f t="shared" si="27"/>
        <v>41007</v>
      </c>
      <c r="L158" s="6">
        <f t="shared" si="28"/>
        <v>40824</v>
      </c>
      <c r="M158" s="6">
        <f t="shared" si="29"/>
        <v>40641</v>
      </c>
      <c r="N158" s="9">
        <v>-180.57952377025799</v>
      </c>
      <c r="O158" s="9">
        <v>-180.74861741703401</v>
      </c>
      <c r="P158" s="9">
        <v>-180.92975877116399</v>
      </c>
      <c r="Q158" s="9">
        <v>-181.10304361215799</v>
      </c>
      <c r="R158" s="9">
        <v>-181.277286058323</v>
      </c>
      <c r="S158" s="9">
        <v>-169.68355347698201</v>
      </c>
      <c r="T158" s="9">
        <v>-158.78515497545899</v>
      </c>
      <c r="U158" s="9">
        <v>-152.49948026022901</v>
      </c>
      <c r="V158" s="9">
        <v>-116.983077545893</v>
      </c>
      <c r="W158" s="9">
        <v>-150.48877502317899</v>
      </c>
      <c r="Z158" t="s">
        <v>505</v>
      </c>
    </row>
    <row r="159" spans="1:26" x14ac:dyDescent="0.25">
      <c r="A159" s="1" t="s">
        <v>125</v>
      </c>
      <c r="B159" s="5" t="s">
        <v>347</v>
      </c>
      <c r="C159" s="3">
        <v>39891</v>
      </c>
      <c r="D159" s="6">
        <f t="shared" si="20"/>
        <v>39710</v>
      </c>
      <c r="E159" s="6">
        <f t="shared" si="21"/>
        <v>39526</v>
      </c>
      <c r="F159" s="6">
        <f t="shared" si="22"/>
        <v>39344</v>
      </c>
      <c r="G159" s="6">
        <f t="shared" si="23"/>
        <v>39160</v>
      </c>
      <c r="H159" s="6">
        <f t="shared" si="24"/>
        <v>38979</v>
      </c>
      <c r="I159" s="6">
        <f t="shared" si="25"/>
        <v>38795</v>
      </c>
      <c r="J159" s="6">
        <f t="shared" si="26"/>
        <v>38614</v>
      </c>
      <c r="K159" s="6">
        <f t="shared" si="27"/>
        <v>38430</v>
      </c>
      <c r="L159" s="6">
        <f t="shared" si="28"/>
        <v>38249</v>
      </c>
      <c r="M159" s="6">
        <f t="shared" si="29"/>
        <v>38065</v>
      </c>
      <c r="N159" s="9">
        <v>-108.713991515573</v>
      </c>
      <c r="O159" s="9">
        <v>-145.518579782155</v>
      </c>
      <c r="P159" s="9">
        <v>-107.994585301193</v>
      </c>
      <c r="Q159" s="9">
        <v>-145.55177522937899</v>
      </c>
      <c r="R159" s="9">
        <v>-106.011799184373</v>
      </c>
      <c r="S159" s="9">
        <v>-147.12303480720001</v>
      </c>
      <c r="T159" s="9">
        <v>-105.299105622106</v>
      </c>
      <c r="U159" s="9">
        <v>-147.357335055145</v>
      </c>
      <c r="V159" s="9">
        <v>-105.873755858179</v>
      </c>
      <c r="W159" s="9">
        <v>-112.929008215614</v>
      </c>
      <c r="Z159" t="s">
        <v>505</v>
      </c>
    </row>
    <row r="160" spans="1:26" x14ac:dyDescent="0.25">
      <c r="A160" s="1" t="s">
        <v>64</v>
      </c>
      <c r="B160" s="5" t="s">
        <v>286</v>
      </c>
      <c r="C160" s="3">
        <v>42460</v>
      </c>
      <c r="D160" s="6">
        <f t="shared" si="20"/>
        <v>42278</v>
      </c>
      <c r="E160" s="6">
        <f t="shared" si="21"/>
        <v>42094</v>
      </c>
      <c r="F160" s="6">
        <f t="shared" si="22"/>
        <v>41913</v>
      </c>
      <c r="G160" s="6">
        <f t="shared" si="23"/>
        <v>41729</v>
      </c>
      <c r="H160" s="6">
        <f t="shared" si="24"/>
        <v>41548</v>
      </c>
      <c r="I160" s="6">
        <f t="shared" si="25"/>
        <v>41364</v>
      </c>
      <c r="J160" s="6">
        <f t="shared" si="26"/>
        <v>41183</v>
      </c>
      <c r="K160" s="6">
        <f t="shared" si="27"/>
        <v>40999</v>
      </c>
      <c r="L160" s="6">
        <f t="shared" si="28"/>
        <v>40817</v>
      </c>
      <c r="M160" s="6">
        <f t="shared" si="29"/>
        <v>40633</v>
      </c>
      <c r="N160" s="9">
        <v>-142.004032458164</v>
      </c>
      <c r="O160" s="9">
        <v>-150.737940137283</v>
      </c>
      <c r="P160" s="9">
        <v>-136.67054952325</v>
      </c>
      <c r="Q160" s="9">
        <v>-149.594705781611</v>
      </c>
      <c r="R160" s="9">
        <v>-158.63503737936099</v>
      </c>
      <c r="S160" s="9">
        <v>-159.15776169729</v>
      </c>
      <c r="T160" s="9">
        <v>-156.09411825858601</v>
      </c>
      <c r="U160" s="9">
        <v>-143.829043031412</v>
      </c>
      <c r="V160" s="9">
        <v>-164.62863071913199</v>
      </c>
      <c r="W160" s="9">
        <v>-155.46672249147301</v>
      </c>
      <c r="Z160" t="s">
        <v>505</v>
      </c>
    </row>
    <row r="161" spans="1:26" x14ac:dyDescent="0.25">
      <c r="A161" s="1" t="s">
        <v>180</v>
      </c>
      <c r="B161" s="5" t="s">
        <v>402</v>
      </c>
      <c r="C161" s="3">
        <v>42613</v>
      </c>
      <c r="D161" s="6">
        <f t="shared" si="20"/>
        <v>42431</v>
      </c>
      <c r="E161" s="6">
        <f t="shared" si="21"/>
        <v>42247</v>
      </c>
      <c r="F161" s="6">
        <f t="shared" si="22"/>
        <v>42066</v>
      </c>
      <c r="G161" s="6">
        <f t="shared" si="23"/>
        <v>41882</v>
      </c>
      <c r="H161" s="6">
        <f t="shared" si="24"/>
        <v>41701</v>
      </c>
      <c r="I161" s="6">
        <f t="shared" si="25"/>
        <v>41517</v>
      </c>
      <c r="J161" s="6">
        <f t="shared" si="26"/>
        <v>41336</v>
      </c>
      <c r="K161" s="6">
        <f t="shared" si="27"/>
        <v>41152</v>
      </c>
      <c r="L161" s="6">
        <f t="shared" si="28"/>
        <v>40970</v>
      </c>
      <c r="M161" s="6">
        <f t="shared" si="29"/>
        <v>40786</v>
      </c>
      <c r="N161" s="9">
        <v>-147.685894721409</v>
      </c>
      <c r="O161" s="9">
        <v>-137.920757407964</v>
      </c>
      <c r="P161" s="9">
        <v>-133.25073830900999</v>
      </c>
      <c r="Q161" s="9">
        <v>-142.231914091947</v>
      </c>
      <c r="R161" s="9">
        <v>-130.345958220988</v>
      </c>
      <c r="S161" s="9">
        <v>-124.303984061907</v>
      </c>
      <c r="T161" s="9">
        <v>-141.37916315066201</v>
      </c>
      <c r="U161" s="9">
        <v>-123.53153345894</v>
      </c>
      <c r="V161" s="9">
        <v>-132.696921667357</v>
      </c>
      <c r="W161" s="9">
        <v>-133.16385027567799</v>
      </c>
      <c r="Z161" t="s">
        <v>505</v>
      </c>
    </row>
    <row r="162" spans="1:26" x14ac:dyDescent="0.25">
      <c r="A162" s="1" t="s">
        <v>70</v>
      </c>
      <c r="B162" s="5" t="s">
        <v>292</v>
      </c>
      <c r="C162" s="3">
        <v>42410</v>
      </c>
      <c r="D162" s="6">
        <f t="shared" si="20"/>
        <v>42226</v>
      </c>
      <c r="E162" s="6">
        <f t="shared" si="21"/>
        <v>42045</v>
      </c>
      <c r="F162" s="6">
        <f t="shared" si="22"/>
        <v>41861</v>
      </c>
      <c r="G162" s="6">
        <f t="shared" si="23"/>
        <v>41680</v>
      </c>
      <c r="H162" s="6">
        <f t="shared" si="24"/>
        <v>41496</v>
      </c>
      <c r="I162" s="6">
        <f t="shared" si="25"/>
        <v>41315</v>
      </c>
      <c r="J162" s="6">
        <f t="shared" si="26"/>
        <v>41131</v>
      </c>
      <c r="K162" s="6">
        <f t="shared" si="27"/>
        <v>40949</v>
      </c>
      <c r="L162" s="6">
        <f t="shared" si="28"/>
        <v>40765</v>
      </c>
      <c r="M162" s="6">
        <f t="shared" si="29"/>
        <v>40584</v>
      </c>
      <c r="N162" s="9">
        <v>-141.744535663102</v>
      </c>
      <c r="O162" s="9">
        <v>-112.680883879589</v>
      </c>
      <c r="P162" s="9">
        <v>-138.08908673604799</v>
      </c>
      <c r="Q162" s="9">
        <v>-110.114314132836</v>
      </c>
      <c r="R162" s="9">
        <v>-135.978477159167</v>
      </c>
      <c r="S162" s="9">
        <v>-106.359190855531</v>
      </c>
      <c r="T162" s="9">
        <v>-133.10365542120201</v>
      </c>
      <c r="U162" s="9">
        <v>-110.603011255148</v>
      </c>
      <c r="V162" s="9">
        <v>-124.815872119557</v>
      </c>
      <c r="W162" s="9">
        <v>-96.495151063189297</v>
      </c>
      <c r="Z162" t="s">
        <v>505</v>
      </c>
    </row>
    <row r="163" spans="1:26" x14ac:dyDescent="0.25">
      <c r="A163" s="1" t="s">
        <v>57</v>
      </c>
      <c r="B163" s="5" t="s">
        <v>279</v>
      </c>
      <c r="C163" s="3">
        <v>40170</v>
      </c>
      <c r="D163" s="6">
        <f t="shared" si="20"/>
        <v>39987</v>
      </c>
      <c r="E163" s="6">
        <f t="shared" si="21"/>
        <v>39805</v>
      </c>
      <c r="F163" s="6">
        <f t="shared" si="22"/>
        <v>39622</v>
      </c>
      <c r="G163" s="6">
        <f t="shared" si="23"/>
        <v>39439</v>
      </c>
      <c r="H163" s="6">
        <f t="shared" si="24"/>
        <v>39256</v>
      </c>
      <c r="I163" s="6">
        <f t="shared" si="25"/>
        <v>39074</v>
      </c>
      <c r="J163" s="6">
        <f t="shared" si="26"/>
        <v>38891</v>
      </c>
      <c r="K163" s="6">
        <f t="shared" si="27"/>
        <v>38709</v>
      </c>
      <c r="L163" s="6">
        <f t="shared" si="28"/>
        <v>38526</v>
      </c>
      <c r="M163" s="6">
        <f t="shared" si="29"/>
        <v>38344</v>
      </c>
      <c r="N163" s="9">
        <v>-142.32298295759799</v>
      </c>
      <c r="O163" s="9">
        <v>-140.936203731391</v>
      </c>
      <c r="P163" s="9">
        <v>-151.093107650945</v>
      </c>
      <c r="Q163" s="9">
        <v>-141.219469019369</v>
      </c>
      <c r="R163" s="9">
        <v>-146.53331711082299</v>
      </c>
      <c r="S163" s="9">
        <v>-154.28468462158</v>
      </c>
      <c r="T163" s="9">
        <v>-164.86486053619501</v>
      </c>
      <c r="U163" s="9">
        <v>-166.229031401333</v>
      </c>
      <c r="V163" s="9">
        <v>-177.503021628477</v>
      </c>
      <c r="W163" s="9">
        <v>-174.34604242031401</v>
      </c>
      <c r="Z163" t="s">
        <v>505</v>
      </c>
    </row>
    <row r="164" spans="1:26" x14ac:dyDescent="0.25">
      <c r="A164" s="1" t="s">
        <v>39</v>
      </c>
      <c r="B164" s="5" t="s">
        <v>261</v>
      </c>
      <c r="C164" s="3">
        <v>42284</v>
      </c>
      <c r="D164" s="6">
        <f t="shared" si="20"/>
        <v>42101</v>
      </c>
      <c r="E164" s="6">
        <f t="shared" si="21"/>
        <v>41919</v>
      </c>
      <c r="F164" s="6">
        <f t="shared" si="22"/>
        <v>41736</v>
      </c>
      <c r="G164" s="6">
        <f t="shared" si="23"/>
        <v>41554</v>
      </c>
      <c r="H164" s="6">
        <f t="shared" si="24"/>
        <v>41371</v>
      </c>
      <c r="I164" s="6">
        <f t="shared" si="25"/>
        <v>41189</v>
      </c>
      <c r="J164" s="6">
        <f t="shared" si="26"/>
        <v>41006</v>
      </c>
      <c r="K164" s="6">
        <f t="shared" si="27"/>
        <v>40823</v>
      </c>
      <c r="L164" s="6">
        <f t="shared" si="28"/>
        <v>40640</v>
      </c>
      <c r="M164" s="6">
        <f t="shared" si="29"/>
        <v>40458</v>
      </c>
      <c r="N164" s="9">
        <v>-178.928397959775</v>
      </c>
      <c r="O164" s="9">
        <v>-97.746149794139797</v>
      </c>
      <c r="P164" s="9">
        <v>-115.170750587999</v>
      </c>
      <c r="Q164" s="9">
        <v>-85.472946148636893</v>
      </c>
      <c r="R164" s="9">
        <v>-85.930253463435704</v>
      </c>
      <c r="S164" s="9">
        <v>-84.7767557246124</v>
      </c>
      <c r="T164" s="9">
        <v>-80.650761680178704</v>
      </c>
      <c r="U164" s="9">
        <v>-86.682233717857002</v>
      </c>
      <c r="V164" s="9">
        <v>-78.5900840409587</v>
      </c>
      <c r="W164" s="9">
        <v>-69.619468048067901</v>
      </c>
      <c r="Z164" t="s">
        <v>505</v>
      </c>
    </row>
    <row r="165" spans="1:26" x14ac:dyDescent="0.25">
      <c r="A165" s="1" t="s">
        <v>106</v>
      </c>
      <c r="B165" s="5" t="s">
        <v>328</v>
      </c>
      <c r="C165" s="3">
        <v>38726</v>
      </c>
      <c r="D165" s="6">
        <f t="shared" si="20"/>
        <v>38542</v>
      </c>
      <c r="E165" s="6">
        <f t="shared" si="21"/>
        <v>38361</v>
      </c>
      <c r="F165" s="6">
        <f t="shared" si="22"/>
        <v>38177</v>
      </c>
      <c r="G165" s="6">
        <f t="shared" si="23"/>
        <v>37995</v>
      </c>
      <c r="H165" s="6">
        <f t="shared" si="24"/>
        <v>37811</v>
      </c>
      <c r="I165" s="6">
        <f t="shared" si="25"/>
        <v>37630</v>
      </c>
      <c r="J165" s="6">
        <f t="shared" si="26"/>
        <v>37446</v>
      </c>
      <c r="K165" s="6">
        <f t="shared" si="27"/>
        <v>37265</v>
      </c>
      <c r="L165" s="6">
        <f t="shared" si="28"/>
        <v>37081</v>
      </c>
      <c r="M165" s="6">
        <f t="shared" si="29"/>
        <v>36900</v>
      </c>
      <c r="N165" s="9">
        <v>-170.05739523154</v>
      </c>
      <c r="O165" s="9">
        <v>-163.886611593125</v>
      </c>
      <c r="P165" s="9">
        <v>-167.318652385245</v>
      </c>
      <c r="Q165" s="9">
        <v>-174.403158371676</v>
      </c>
      <c r="R165" s="9">
        <v>-180.44102715650001</v>
      </c>
      <c r="S165" s="9">
        <v>-186.92396258523499</v>
      </c>
      <c r="T165" s="9">
        <v>-194.01532062564999</v>
      </c>
      <c r="U165" s="9">
        <v>-202.653932081726</v>
      </c>
      <c r="V165" s="9">
        <v>-231.01851851851799</v>
      </c>
      <c r="W165" s="9">
        <v>-231.01851851851799</v>
      </c>
      <c r="Z165" t="s">
        <v>505</v>
      </c>
    </row>
    <row r="166" spans="1:26" x14ac:dyDescent="0.25">
      <c r="A166" s="1" t="s">
        <v>105</v>
      </c>
      <c r="B166" s="5" t="s">
        <v>327</v>
      </c>
      <c r="C166" s="3">
        <v>40808</v>
      </c>
      <c r="D166" s="6">
        <f t="shared" si="20"/>
        <v>40624</v>
      </c>
      <c r="E166" s="6">
        <f t="shared" si="21"/>
        <v>40443</v>
      </c>
      <c r="F166" s="6">
        <f t="shared" si="22"/>
        <v>40259</v>
      </c>
      <c r="G166" s="6">
        <f t="shared" si="23"/>
        <v>40078</v>
      </c>
      <c r="H166" s="6">
        <f t="shared" si="24"/>
        <v>39894</v>
      </c>
      <c r="I166" s="6">
        <f t="shared" si="25"/>
        <v>39713</v>
      </c>
      <c r="J166" s="6">
        <f t="shared" si="26"/>
        <v>39529</v>
      </c>
      <c r="K166" s="6">
        <f t="shared" si="27"/>
        <v>39347</v>
      </c>
      <c r="L166" s="6">
        <f t="shared" si="28"/>
        <v>39163</v>
      </c>
      <c r="M166" s="6">
        <f t="shared" si="29"/>
        <v>38982</v>
      </c>
      <c r="N166" s="9">
        <v>-159.99622128901001</v>
      </c>
      <c r="O166" s="9">
        <v>-159.65652703209</v>
      </c>
      <c r="P166" s="9">
        <v>-167.76052014633899</v>
      </c>
      <c r="Q166" s="9">
        <v>-170.74733683027</v>
      </c>
      <c r="R166" s="9">
        <v>-167.096398574164</v>
      </c>
      <c r="S166" s="9">
        <v>-166.874328249954</v>
      </c>
      <c r="T166" s="9">
        <v>-156.026053241048</v>
      </c>
      <c r="U166" s="9">
        <v>-156.55844339904701</v>
      </c>
      <c r="V166" s="9">
        <v>-173.87067303128899</v>
      </c>
      <c r="W166" s="9">
        <v>-160.52287394534301</v>
      </c>
      <c r="Z166" t="s">
        <v>505</v>
      </c>
    </row>
    <row r="167" spans="1:26" x14ac:dyDescent="0.25">
      <c r="A167" s="1" t="s">
        <v>211</v>
      </c>
      <c r="B167" s="5" t="s">
        <v>433</v>
      </c>
      <c r="C167" s="3">
        <v>42513</v>
      </c>
      <c r="D167" s="6">
        <f t="shared" si="20"/>
        <v>42331</v>
      </c>
      <c r="E167" s="6">
        <f t="shared" si="21"/>
        <v>42147</v>
      </c>
      <c r="F167" s="6">
        <f t="shared" si="22"/>
        <v>41966</v>
      </c>
      <c r="G167" s="6">
        <f t="shared" si="23"/>
        <v>41782</v>
      </c>
      <c r="H167" s="6">
        <f t="shared" si="24"/>
        <v>41601</v>
      </c>
      <c r="I167" s="6">
        <f t="shared" si="25"/>
        <v>41417</v>
      </c>
      <c r="J167" s="6">
        <f t="shared" si="26"/>
        <v>41236</v>
      </c>
      <c r="K167" s="6">
        <f t="shared" si="27"/>
        <v>41052</v>
      </c>
      <c r="L167" s="6">
        <f t="shared" si="28"/>
        <v>40870</v>
      </c>
      <c r="M167" s="6">
        <f t="shared" si="29"/>
        <v>40686</v>
      </c>
      <c r="N167" s="9">
        <v>-133.87204785884799</v>
      </c>
      <c r="O167" s="9">
        <v>-143.185054383184</v>
      </c>
      <c r="P167" s="9">
        <v>-151.05187598161501</v>
      </c>
      <c r="Q167" s="9">
        <v>-154.841810005871</v>
      </c>
      <c r="R167" s="9">
        <v>-167.62644409234801</v>
      </c>
      <c r="S167" s="9" t="e">
        <v>#N/A</v>
      </c>
      <c r="T167" s="9" t="e">
        <v>#N/A</v>
      </c>
      <c r="U167" s="9" t="e">
        <v>#N/A</v>
      </c>
      <c r="V167" s="9" t="e">
        <v>#N/A</v>
      </c>
      <c r="W167" s="9" t="e">
        <v>#N/A</v>
      </c>
      <c r="Z167" t="s">
        <v>505</v>
      </c>
    </row>
    <row r="168" spans="1:26" x14ac:dyDescent="0.25">
      <c r="A168" s="1" t="s">
        <v>36</v>
      </c>
      <c r="B168" s="5" t="s">
        <v>258</v>
      </c>
      <c r="C168" s="3">
        <v>39107</v>
      </c>
      <c r="D168" s="6">
        <f t="shared" si="20"/>
        <v>38923</v>
      </c>
      <c r="E168" s="6">
        <f t="shared" si="21"/>
        <v>38742</v>
      </c>
      <c r="F168" s="6">
        <f t="shared" si="22"/>
        <v>38558</v>
      </c>
      <c r="G168" s="6">
        <f t="shared" si="23"/>
        <v>38377</v>
      </c>
      <c r="H168" s="6">
        <f t="shared" si="24"/>
        <v>38193</v>
      </c>
      <c r="I168" s="6">
        <f t="shared" si="25"/>
        <v>38011</v>
      </c>
      <c r="J168" s="6">
        <f t="shared" si="26"/>
        <v>37827</v>
      </c>
      <c r="K168" s="6">
        <f t="shared" si="27"/>
        <v>37646</v>
      </c>
      <c r="L168" s="6">
        <f t="shared" si="28"/>
        <v>37462</v>
      </c>
      <c r="M168" s="6">
        <f t="shared" si="29"/>
        <v>37281</v>
      </c>
      <c r="N168" s="9">
        <v>-137.22733785509999</v>
      </c>
      <c r="O168" s="9">
        <v>-141.76275048506</v>
      </c>
      <c r="P168" s="9">
        <v>-132.170584436826</v>
      </c>
      <c r="Q168" s="9">
        <v>-144.19365072525801</v>
      </c>
      <c r="R168" s="9">
        <v>-146.97024002778701</v>
      </c>
      <c r="S168" s="9">
        <v>-190.900127534554</v>
      </c>
      <c r="T168" s="9">
        <v>-197.99971621356201</v>
      </c>
      <c r="U168" s="9">
        <v>-203.184530804969</v>
      </c>
      <c r="V168" s="9">
        <v>-207.779556814427</v>
      </c>
      <c r="W168" s="9">
        <v>-198.58398854289101</v>
      </c>
      <c r="Z168" t="s">
        <v>505</v>
      </c>
    </row>
    <row r="169" spans="1:26" x14ac:dyDescent="0.25">
      <c r="A169" s="1" t="s">
        <v>71</v>
      </c>
      <c r="B169" s="5" t="s">
        <v>293</v>
      </c>
      <c r="C169" s="3">
        <v>43473</v>
      </c>
      <c r="D169" s="6">
        <f t="shared" si="20"/>
        <v>43289</v>
      </c>
      <c r="E169" s="6">
        <f t="shared" si="21"/>
        <v>43108</v>
      </c>
      <c r="F169" s="6">
        <f t="shared" si="22"/>
        <v>42924</v>
      </c>
      <c r="G169" s="6">
        <f t="shared" si="23"/>
        <v>42743</v>
      </c>
      <c r="H169" s="6">
        <f t="shared" si="24"/>
        <v>42559</v>
      </c>
      <c r="I169" s="6">
        <f t="shared" si="25"/>
        <v>42377</v>
      </c>
      <c r="J169" s="6">
        <f t="shared" si="26"/>
        <v>42193</v>
      </c>
      <c r="K169" s="6">
        <f t="shared" si="27"/>
        <v>42012</v>
      </c>
      <c r="L169" s="6">
        <f t="shared" si="28"/>
        <v>41828</v>
      </c>
      <c r="M169" s="6">
        <f t="shared" si="29"/>
        <v>41647</v>
      </c>
      <c r="N169" s="9">
        <v>-134.60634026342899</v>
      </c>
      <c r="O169" s="9">
        <v>-135.09546611307201</v>
      </c>
      <c r="P169" s="9">
        <v>-137.094374967204</v>
      </c>
      <c r="Q169" s="9">
        <v>-136.481582493952</v>
      </c>
      <c r="R169" s="9">
        <v>-132.79321145632599</v>
      </c>
      <c r="S169" s="9">
        <v>-120.847974095769</v>
      </c>
      <c r="T169" s="9">
        <v>-123.172087918233</v>
      </c>
      <c r="U169" s="9">
        <v>-120.71251978875399</v>
      </c>
      <c r="V169" s="9">
        <v>-119.747132326029</v>
      </c>
      <c r="W169" s="9">
        <v>-130.161036610438</v>
      </c>
      <c r="Z169" t="s">
        <v>505</v>
      </c>
    </row>
    <row r="170" spans="1:26" x14ac:dyDescent="0.25">
      <c r="A170" s="1" t="s">
        <v>175</v>
      </c>
      <c r="B170" s="5" t="s">
        <v>397</v>
      </c>
      <c r="C170" s="3">
        <v>43244</v>
      </c>
      <c r="D170" s="6">
        <f t="shared" si="20"/>
        <v>43063</v>
      </c>
      <c r="E170" s="6">
        <f t="shared" si="21"/>
        <v>42879</v>
      </c>
      <c r="F170" s="6">
        <f t="shared" si="22"/>
        <v>42698</v>
      </c>
      <c r="G170" s="6">
        <f t="shared" si="23"/>
        <v>42514</v>
      </c>
      <c r="H170" s="6">
        <f t="shared" si="24"/>
        <v>42332</v>
      </c>
      <c r="I170" s="6">
        <f t="shared" si="25"/>
        <v>42148</v>
      </c>
      <c r="J170" s="6">
        <f t="shared" si="26"/>
        <v>41967</v>
      </c>
      <c r="K170" s="6">
        <f t="shared" si="27"/>
        <v>41783</v>
      </c>
      <c r="L170" s="6">
        <f t="shared" si="28"/>
        <v>41602</v>
      </c>
      <c r="M170" s="6">
        <f t="shared" si="29"/>
        <v>41418</v>
      </c>
      <c r="N170" s="9">
        <v>-145.774760635164</v>
      </c>
      <c r="O170" s="9">
        <v>-148.331048559984</v>
      </c>
      <c r="P170" s="9">
        <v>-154.616150825273</v>
      </c>
      <c r="Q170" s="9">
        <v>-154.34653356947999</v>
      </c>
      <c r="R170" s="9">
        <v>-158.152551234714</v>
      </c>
      <c r="S170" s="9">
        <v>-149.776907439968</v>
      </c>
      <c r="T170" s="9">
        <v>-146.047109507405</v>
      </c>
      <c r="U170" s="9">
        <v>-146.46801684880199</v>
      </c>
      <c r="V170" s="9">
        <v>-148.53013699485501</v>
      </c>
      <c r="W170" s="9">
        <v>-149.48485889521999</v>
      </c>
      <c r="Z170" t="s">
        <v>505</v>
      </c>
    </row>
    <row r="171" spans="1:26" x14ac:dyDescent="0.25">
      <c r="A171" s="1" t="s">
        <v>215</v>
      </c>
      <c r="B171" s="5" t="s">
        <v>437</v>
      </c>
      <c r="C171" s="3">
        <v>44414</v>
      </c>
      <c r="D171" s="6">
        <f t="shared" si="20"/>
        <v>44233</v>
      </c>
      <c r="E171" s="6">
        <f t="shared" si="21"/>
        <v>44049</v>
      </c>
      <c r="F171" s="6">
        <f t="shared" si="22"/>
        <v>43867</v>
      </c>
      <c r="G171" s="6">
        <f t="shared" si="23"/>
        <v>43683</v>
      </c>
      <c r="H171" s="6">
        <f t="shared" si="24"/>
        <v>43502</v>
      </c>
      <c r="I171" s="6">
        <f t="shared" si="25"/>
        <v>43318</v>
      </c>
      <c r="J171" s="6">
        <f t="shared" si="26"/>
        <v>43137</v>
      </c>
      <c r="K171" s="6">
        <f t="shared" si="27"/>
        <v>42953</v>
      </c>
      <c r="L171" s="6">
        <f t="shared" si="28"/>
        <v>42772</v>
      </c>
      <c r="M171" s="6">
        <f t="shared" si="29"/>
        <v>42588</v>
      </c>
      <c r="N171" s="9">
        <v>-175.43183978911699</v>
      </c>
      <c r="O171" s="9" t="e">
        <v>#N/A</v>
      </c>
      <c r="P171" s="9" t="e">
        <v>#N/A</v>
      </c>
      <c r="Q171" s="9" t="e">
        <v>#N/A</v>
      </c>
      <c r="R171" s="9" t="e">
        <v>#N/A</v>
      </c>
      <c r="S171" s="9" t="e">
        <v>#N/A</v>
      </c>
      <c r="T171" s="9" t="e">
        <v>#N/A</v>
      </c>
      <c r="U171" s="9" t="e">
        <v>#N/A</v>
      </c>
      <c r="V171" s="9" t="e">
        <v>#N/A</v>
      </c>
      <c r="W171" s="9" t="e">
        <v>#N/A</v>
      </c>
      <c r="Z171" t="s">
        <v>505</v>
      </c>
    </row>
    <row r="172" spans="1:26" x14ac:dyDescent="0.25">
      <c r="A172" s="1" t="s">
        <v>143</v>
      </c>
      <c r="B172" s="5" t="s">
        <v>365</v>
      </c>
      <c r="C172" s="3">
        <v>42647</v>
      </c>
      <c r="D172" s="6">
        <f t="shared" si="20"/>
        <v>42464</v>
      </c>
      <c r="E172" s="6">
        <f t="shared" si="21"/>
        <v>42281</v>
      </c>
      <c r="F172" s="6">
        <f t="shared" si="22"/>
        <v>42098</v>
      </c>
      <c r="G172" s="6">
        <f t="shared" si="23"/>
        <v>41916</v>
      </c>
      <c r="H172" s="6">
        <f t="shared" si="24"/>
        <v>41733</v>
      </c>
      <c r="I172" s="6">
        <f t="shared" si="25"/>
        <v>41551</v>
      </c>
      <c r="J172" s="6">
        <f t="shared" si="26"/>
        <v>41368</v>
      </c>
      <c r="K172" s="6">
        <f t="shared" si="27"/>
        <v>41186</v>
      </c>
      <c r="L172" s="6">
        <f t="shared" si="28"/>
        <v>41003</v>
      </c>
      <c r="M172" s="6">
        <f t="shared" si="29"/>
        <v>40820</v>
      </c>
      <c r="N172" s="9">
        <v>-161.55835732162299</v>
      </c>
      <c r="O172" s="9">
        <v>-154.02244578561201</v>
      </c>
      <c r="P172" s="9">
        <v>-157.85609420894201</v>
      </c>
      <c r="Q172" s="9">
        <v>-148.82906512802799</v>
      </c>
      <c r="R172" s="9">
        <v>-158.24662975420699</v>
      </c>
      <c r="S172" s="9">
        <v>-150.33483902335499</v>
      </c>
      <c r="T172" s="9">
        <v>-161.68039107186499</v>
      </c>
      <c r="U172" s="9">
        <v>-157.586178740067</v>
      </c>
      <c r="V172" s="9">
        <v>-166.98641462546101</v>
      </c>
      <c r="W172" s="9">
        <v>-147.66048565906399</v>
      </c>
      <c r="Z172" t="s">
        <v>505</v>
      </c>
    </row>
    <row r="173" spans="1:26" x14ac:dyDescent="0.25">
      <c r="A173" s="1" t="s">
        <v>85</v>
      </c>
      <c r="B173" s="5" t="s">
        <v>307</v>
      </c>
      <c r="C173" s="3">
        <v>41790</v>
      </c>
      <c r="D173" s="6">
        <f t="shared" si="20"/>
        <v>41609</v>
      </c>
      <c r="E173" s="6">
        <f t="shared" si="21"/>
        <v>41425</v>
      </c>
      <c r="F173" s="6">
        <f t="shared" si="22"/>
        <v>41244</v>
      </c>
      <c r="G173" s="6">
        <f t="shared" si="23"/>
        <v>41060</v>
      </c>
      <c r="H173" s="6">
        <f t="shared" si="24"/>
        <v>40878</v>
      </c>
      <c r="I173" s="6">
        <f t="shared" si="25"/>
        <v>40694</v>
      </c>
      <c r="J173" s="6">
        <f t="shared" si="26"/>
        <v>40513</v>
      </c>
      <c r="K173" s="6">
        <f t="shared" si="27"/>
        <v>40329</v>
      </c>
      <c r="L173" s="6">
        <f t="shared" si="28"/>
        <v>40148</v>
      </c>
      <c r="M173" s="6">
        <f t="shared" si="29"/>
        <v>39964</v>
      </c>
      <c r="N173" s="9">
        <v>-165.612360231205</v>
      </c>
      <c r="O173" s="9">
        <v>-167.64277779138899</v>
      </c>
      <c r="P173" s="9">
        <v>-166.966533795544</v>
      </c>
      <c r="Q173" s="9">
        <v>-168.798385344698</v>
      </c>
      <c r="R173" s="9">
        <v>-161.817110465078</v>
      </c>
      <c r="S173" s="9">
        <v>-159.524428425102</v>
      </c>
      <c r="T173" s="9">
        <v>-175.49392442739301</v>
      </c>
      <c r="U173" s="9">
        <v>-175.94449109466899</v>
      </c>
      <c r="V173" s="9">
        <v>-178.631559636227</v>
      </c>
      <c r="W173" s="9">
        <v>-183.86466541267799</v>
      </c>
      <c r="Z173" t="s">
        <v>505</v>
      </c>
    </row>
    <row r="174" spans="1:26" x14ac:dyDescent="0.25">
      <c r="A174" s="1" t="s">
        <v>33</v>
      </c>
      <c r="B174" s="5" t="s">
        <v>255</v>
      </c>
      <c r="C174" s="3">
        <v>41436</v>
      </c>
      <c r="D174" s="6">
        <f t="shared" si="20"/>
        <v>41254</v>
      </c>
      <c r="E174" s="6">
        <f t="shared" si="21"/>
        <v>41071</v>
      </c>
      <c r="F174" s="6">
        <f t="shared" si="22"/>
        <v>40888</v>
      </c>
      <c r="G174" s="6">
        <f t="shared" si="23"/>
        <v>40705</v>
      </c>
      <c r="H174" s="6">
        <f t="shared" si="24"/>
        <v>40523</v>
      </c>
      <c r="I174" s="6">
        <f t="shared" si="25"/>
        <v>40340</v>
      </c>
      <c r="J174" s="6">
        <f t="shared" si="26"/>
        <v>40158</v>
      </c>
      <c r="K174" s="6">
        <f t="shared" si="27"/>
        <v>39975</v>
      </c>
      <c r="L174" s="6">
        <f t="shared" si="28"/>
        <v>39793</v>
      </c>
      <c r="M174" s="6">
        <f t="shared" si="29"/>
        <v>39610</v>
      </c>
      <c r="N174" s="9">
        <v>-96.646226673182397</v>
      </c>
      <c r="O174" s="9">
        <v>-99.091918657589005</v>
      </c>
      <c r="P174" s="9">
        <v>-98.7903626262041</v>
      </c>
      <c r="Q174" s="9">
        <v>-97.102583122393199</v>
      </c>
      <c r="R174" s="9">
        <v>-97.394033466501696</v>
      </c>
      <c r="S174" s="9">
        <v>-92.686306931405994</v>
      </c>
      <c r="T174" s="9">
        <v>-95.9695627657036</v>
      </c>
      <c r="U174" s="9">
        <v>-97.920364620544404</v>
      </c>
      <c r="V174" s="9">
        <v>-96.918150599272295</v>
      </c>
      <c r="W174" s="9">
        <v>-98.979904624633505</v>
      </c>
      <c r="Z174" t="s">
        <v>505</v>
      </c>
    </row>
    <row r="175" spans="1:26" x14ac:dyDescent="0.25">
      <c r="A175" s="1" t="s">
        <v>110</v>
      </c>
      <c r="B175" s="5" t="s">
        <v>332</v>
      </c>
      <c r="C175" s="3">
        <v>45247</v>
      </c>
      <c r="D175" s="6">
        <f t="shared" si="20"/>
        <v>45063</v>
      </c>
      <c r="E175" s="6">
        <f t="shared" si="21"/>
        <v>44882</v>
      </c>
      <c r="F175" s="6">
        <f t="shared" si="22"/>
        <v>44698</v>
      </c>
      <c r="G175" s="6">
        <f t="shared" si="23"/>
        <v>44517</v>
      </c>
      <c r="H175" s="6">
        <f t="shared" si="24"/>
        <v>44333</v>
      </c>
      <c r="I175" s="6">
        <f t="shared" si="25"/>
        <v>44152</v>
      </c>
      <c r="J175" s="6">
        <f t="shared" si="26"/>
        <v>43968</v>
      </c>
      <c r="K175" s="6">
        <f t="shared" si="27"/>
        <v>43786</v>
      </c>
      <c r="L175" s="6">
        <f t="shared" si="28"/>
        <v>43602</v>
      </c>
      <c r="M175" s="6">
        <f t="shared" si="29"/>
        <v>43421</v>
      </c>
      <c r="N175" s="9">
        <v>-124.41633768187199</v>
      </c>
      <c r="O175" s="9">
        <v>-122.749828453147</v>
      </c>
      <c r="P175" s="9">
        <v>29.4328178685134</v>
      </c>
      <c r="Q175" s="9">
        <v>64.919317880680296</v>
      </c>
      <c r="R175" s="9">
        <v>64.905769620579093</v>
      </c>
      <c r="S175" s="9">
        <v>13.7230487010427</v>
      </c>
      <c r="T175" s="9">
        <v>32.841820387457098</v>
      </c>
      <c r="U175" s="9">
        <v>26.740388967453399</v>
      </c>
      <c r="V175" s="9">
        <v>-90.895288994115603</v>
      </c>
      <c r="W175" s="9">
        <v>25.616307541032199</v>
      </c>
      <c r="Z175" t="s">
        <v>505</v>
      </c>
    </row>
    <row r="176" spans="1:26" x14ac:dyDescent="0.25">
      <c r="A176" s="1" t="s">
        <v>214</v>
      </c>
      <c r="B176" s="5" t="s">
        <v>436</v>
      </c>
      <c r="C176" s="3">
        <v>44869</v>
      </c>
      <c r="D176" s="6">
        <f t="shared" si="20"/>
        <v>44685</v>
      </c>
      <c r="E176" s="6">
        <f t="shared" si="21"/>
        <v>44504</v>
      </c>
      <c r="F176" s="6">
        <f t="shared" si="22"/>
        <v>44320</v>
      </c>
      <c r="G176" s="6">
        <f t="shared" si="23"/>
        <v>44139</v>
      </c>
      <c r="H176" s="6">
        <f t="shared" si="24"/>
        <v>43955</v>
      </c>
      <c r="I176" s="6">
        <f t="shared" si="25"/>
        <v>43773</v>
      </c>
      <c r="J176" s="6">
        <f t="shared" si="26"/>
        <v>43589</v>
      </c>
      <c r="K176" s="6">
        <f t="shared" si="27"/>
        <v>43408</v>
      </c>
      <c r="L176" s="6">
        <f t="shared" si="28"/>
        <v>43224</v>
      </c>
      <c r="M176" s="6">
        <f t="shared" si="29"/>
        <v>43043</v>
      </c>
      <c r="N176" s="9">
        <v>-120.396746621632</v>
      </c>
      <c r="O176" s="9">
        <v>-123.08585458143401</v>
      </c>
      <c r="P176" s="9">
        <v>-116.453889543088</v>
      </c>
      <c r="Q176" s="9">
        <v>-118.479455411413</v>
      </c>
      <c r="R176" s="9">
        <v>-120.438782327642</v>
      </c>
      <c r="S176" s="9">
        <v>-85.304733091100999</v>
      </c>
      <c r="T176" s="9">
        <v>-105.999305758232</v>
      </c>
      <c r="U176" s="9">
        <v>-120.46782843276399</v>
      </c>
      <c r="V176" s="9">
        <v>-123.424516115256</v>
      </c>
      <c r="W176" s="9">
        <v>-115.812420837825</v>
      </c>
      <c r="Z176" t="s">
        <v>505</v>
      </c>
    </row>
    <row r="177" spans="1:26" x14ac:dyDescent="0.25">
      <c r="A177" s="1" t="s">
        <v>84</v>
      </c>
      <c r="B177" s="5" t="s">
        <v>306</v>
      </c>
      <c r="C177" s="3">
        <v>42583</v>
      </c>
      <c r="D177" s="6">
        <f t="shared" si="20"/>
        <v>42401</v>
      </c>
      <c r="E177" s="6">
        <f t="shared" si="21"/>
        <v>42217</v>
      </c>
      <c r="F177" s="6">
        <f t="shared" si="22"/>
        <v>42036</v>
      </c>
      <c r="G177" s="6">
        <f t="shared" si="23"/>
        <v>41852</v>
      </c>
      <c r="H177" s="6">
        <f t="shared" si="24"/>
        <v>41671</v>
      </c>
      <c r="I177" s="6">
        <f t="shared" si="25"/>
        <v>41487</v>
      </c>
      <c r="J177" s="6">
        <f t="shared" si="26"/>
        <v>41306</v>
      </c>
      <c r="K177" s="6">
        <f t="shared" si="27"/>
        <v>41122</v>
      </c>
      <c r="L177" s="6">
        <f t="shared" si="28"/>
        <v>40940</v>
      </c>
      <c r="M177" s="6">
        <f t="shared" si="29"/>
        <v>40756</v>
      </c>
      <c r="N177" s="9">
        <v>-173.345377064742</v>
      </c>
      <c r="O177" s="9">
        <v>-165.38978739152901</v>
      </c>
      <c r="P177" s="9">
        <v>-180.79459516125499</v>
      </c>
      <c r="Q177" s="9">
        <v>-231.01851851851799</v>
      </c>
      <c r="R177" s="9" t="e">
        <v>#N/A</v>
      </c>
      <c r="S177" s="9" t="e">
        <v>#N/A</v>
      </c>
      <c r="T177" s="9" t="e">
        <v>#N/A</v>
      </c>
      <c r="U177" s="9" t="e">
        <v>#N/A</v>
      </c>
      <c r="V177" s="9" t="e">
        <v>#N/A</v>
      </c>
      <c r="W177" s="9" t="e">
        <v>#N/A</v>
      </c>
      <c r="Z177" t="s">
        <v>505</v>
      </c>
    </row>
    <row r="178" spans="1:26" x14ac:dyDescent="0.25">
      <c r="A178" s="1" t="s">
        <v>199</v>
      </c>
      <c r="B178" s="5" t="s">
        <v>421</v>
      </c>
      <c r="C178" s="3">
        <v>42706</v>
      </c>
      <c r="D178" s="6">
        <f t="shared" si="20"/>
        <v>42523</v>
      </c>
      <c r="E178" s="6">
        <f t="shared" si="21"/>
        <v>42340</v>
      </c>
      <c r="F178" s="6">
        <f t="shared" si="22"/>
        <v>42157</v>
      </c>
      <c r="G178" s="6">
        <f t="shared" si="23"/>
        <v>41975</v>
      </c>
      <c r="H178" s="6">
        <f t="shared" si="24"/>
        <v>41792</v>
      </c>
      <c r="I178" s="6">
        <f t="shared" si="25"/>
        <v>41610</v>
      </c>
      <c r="J178" s="6">
        <f t="shared" si="26"/>
        <v>41427</v>
      </c>
      <c r="K178" s="6">
        <f t="shared" si="27"/>
        <v>41245</v>
      </c>
      <c r="L178" s="6">
        <f t="shared" si="28"/>
        <v>41062</v>
      </c>
      <c r="M178" s="6">
        <f t="shared" si="29"/>
        <v>40879</v>
      </c>
      <c r="N178" s="9">
        <v>-196.56587558613299</v>
      </c>
      <c r="O178" s="9">
        <v>-170.10090549417001</v>
      </c>
      <c r="P178" s="9">
        <v>-184.92975214827899</v>
      </c>
      <c r="Q178" s="9">
        <v>-180.22683944372599</v>
      </c>
      <c r="R178" s="9">
        <v>-206.826287983762</v>
      </c>
      <c r="S178" s="9">
        <v>-205.547410803688</v>
      </c>
      <c r="T178" s="9" t="e">
        <v>#N/A</v>
      </c>
      <c r="U178" s="9" t="e">
        <v>#N/A</v>
      </c>
      <c r="V178" s="9" t="e">
        <v>#N/A</v>
      </c>
      <c r="W178" s="9" t="e">
        <v>#N/A</v>
      </c>
      <c r="Z178" t="s">
        <v>505</v>
      </c>
    </row>
    <row r="179" spans="1:26" x14ac:dyDescent="0.25">
      <c r="A179" s="1" t="s">
        <v>193</v>
      </c>
      <c r="B179" s="5" t="s">
        <v>415</v>
      </c>
      <c r="C179" s="3">
        <v>40163</v>
      </c>
      <c r="D179" s="6">
        <f t="shared" si="20"/>
        <v>39980</v>
      </c>
      <c r="E179" s="6">
        <f t="shared" si="21"/>
        <v>39798</v>
      </c>
      <c r="F179" s="6">
        <f t="shared" si="22"/>
        <v>39615</v>
      </c>
      <c r="G179" s="6">
        <f t="shared" si="23"/>
        <v>39432</v>
      </c>
      <c r="H179" s="6">
        <f t="shared" si="24"/>
        <v>39249</v>
      </c>
      <c r="I179" s="6">
        <f t="shared" si="25"/>
        <v>39067</v>
      </c>
      <c r="J179" s="6">
        <f t="shared" si="26"/>
        <v>38884</v>
      </c>
      <c r="K179" s="6">
        <f t="shared" si="27"/>
        <v>38702</v>
      </c>
      <c r="L179" s="6">
        <f t="shared" si="28"/>
        <v>38519</v>
      </c>
      <c r="M179" s="6">
        <f t="shared" si="29"/>
        <v>38337</v>
      </c>
      <c r="N179" s="9">
        <v>-159.35445028318699</v>
      </c>
      <c r="O179" s="9">
        <v>-159.203094903905</v>
      </c>
      <c r="P179" s="9">
        <v>-157.94220796734999</v>
      </c>
      <c r="Q179" s="9">
        <v>-145.885623664902</v>
      </c>
      <c r="R179" s="9">
        <v>-150.601314985409</v>
      </c>
      <c r="S179" s="9">
        <v>-144.99869953947001</v>
      </c>
      <c r="T179" s="9" t="e">
        <v>#N/A</v>
      </c>
      <c r="U179" s="9" t="e">
        <v>#N/A</v>
      </c>
      <c r="V179" s="9" t="e">
        <v>#N/A</v>
      </c>
      <c r="W179" s="9" t="e">
        <v>#N/A</v>
      </c>
      <c r="Z179" t="s">
        <v>505</v>
      </c>
    </row>
    <row r="180" spans="1:26" x14ac:dyDescent="0.25">
      <c r="A180" s="1" t="s">
        <v>41</v>
      </c>
      <c r="B180" s="5" t="s">
        <v>263</v>
      </c>
      <c r="C180" s="3">
        <v>39497</v>
      </c>
      <c r="D180" s="6">
        <f t="shared" si="20"/>
        <v>39313</v>
      </c>
      <c r="E180" s="6">
        <f t="shared" si="21"/>
        <v>39132</v>
      </c>
      <c r="F180" s="6">
        <f t="shared" si="22"/>
        <v>38948</v>
      </c>
      <c r="G180" s="6">
        <f t="shared" si="23"/>
        <v>38767</v>
      </c>
      <c r="H180" s="6">
        <f t="shared" si="24"/>
        <v>38583</v>
      </c>
      <c r="I180" s="6">
        <f t="shared" si="25"/>
        <v>38402</v>
      </c>
      <c r="J180" s="6">
        <f t="shared" si="26"/>
        <v>38218</v>
      </c>
      <c r="K180" s="6">
        <f t="shared" si="27"/>
        <v>38036</v>
      </c>
      <c r="L180" s="6">
        <f t="shared" si="28"/>
        <v>37852</v>
      </c>
      <c r="M180" s="6">
        <f t="shared" si="29"/>
        <v>37671</v>
      </c>
      <c r="N180" s="9">
        <v>-116.56583993054799</v>
      </c>
      <c r="O180" s="9">
        <v>-125.401414654444</v>
      </c>
      <c r="P180" s="9">
        <v>-132.74206760587899</v>
      </c>
      <c r="Q180" s="9">
        <v>-139.14021999706199</v>
      </c>
      <c r="R180" s="9">
        <v>-150.609236783547</v>
      </c>
      <c r="S180" s="9">
        <v>-165.90696602580701</v>
      </c>
      <c r="T180" s="9">
        <v>-159.06136396490899</v>
      </c>
      <c r="U180" s="9">
        <v>-179.65729289876799</v>
      </c>
      <c r="V180" s="9" t="e">
        <v>#N/A</v>
      </c>
      <c r="W180" s="9" t="e">
        <v>#N/A</v>
      </c>
      <c r="Z180" t="s">
        <v>505</v>
      </c>
    </row>
    <row r="181" spans="1:26" x14ac:dyDescent="0.25">
      <c r="A181" s="1" t="s">
        <v>104</v>
      </c>
      <c r="B181" s="5" t="s">
        <v>326</v>
      </c>
      <c r="C181" s="3">
        <v>40298</v>
      </c>
      <c r="D181" s="6">
        <f t="shared" si="20"/>
        <v>40116</v>
      </c>
      <c r="E181" s="6">
        <f t="shared" si="21"/>
        <v>39933</v>
      </c>
      <c r="F181" s="6">
        <f t="shared" si="22"/>
        <v>39751</v>
      </c>
      <c r="G181" s="6">
        <f t="shared" si="23"/>
        <v>39568</v>
      </c>
      <c r="H181" s="6">
        <f t="shared" si="24"/>
        <v>39385</v>
      </c>
      <c r="I181" s="6">
        <f t="shared" si="25"/>
        <v>39202</v>
      </c>
      <c r="J181" s="6">
        <f t="shared" si="26"/>
        <v>39020</v>
      </c>
      <c r="K181" s="6">
        <f t="shared" si="27"/>
        <v>38837</v>
      </c>
      <c r="L181" s="6">
        <f t="shared" si="28"/>
        <v>38655</v>
      </c>
      <c r="M181" s="6">
        <f t="shared" si="29"/>
        <v>38472</v>
      </c>
      <c r="N181" s="9">
        <v>-145.00482157485601</v>
      </c>
      <c r="O181" s="9">
        <v>-148.77766460446</v>
      </c>
      <c r="P181" s="9">
        <v>-149.909868721257</v>
      </c>
      <c r="Q181" s="9">
        <v>-150.54043398535501</v>
      </c>
      <c r="R181" s="9">
        <v>-151.43965743075199</v>
      </c>
      <c r="S181" s="9">
        <v>-154.39720319121699</v>
      </c>
      <c r="T181" s="9">
        <v>-154.25508615343</v>
      </c>
      <c r="U181" s="9">
        <v>-154.95732703236001</v>
      </c>
      <c r="V181" s="9">
        <v>-157.88688913196901</v>
      </c>
      <c r="W181" s="9">
        <v>-148.305726282969</v>
      </c>
      <c r="Z181" t="s">
        <v>505</v>
      </c>
    </row>
    <row r="182" spans="1:26" x14ac:dyDescent="0.25">
      <c r="A182" s="1" t="s">
        <v>136</v>
      </c>
      <c r="B182" s="5" t="s">
        <v>358</v>
      </c>
      <c r="C182" s="3">
        <v>40359</v>
      </c>
      <c r="D182" s="6">
        <f t="shared" si="20"/>
        <v>40177</v>
      </c>
      <c r="E182" s="6">
        <f t="shared" si="21"/>
        <v>39994</v>
      </c>
      <c r="F182" s="6">
        <f t="shared" si="22"/>
        <v>39812</v>
      </c>
      <c r="G182" s="6">
        <f t="shared" si="23"/>
        <v>39629</v>
      </c>
      <c r="H182" s="6">
        <f t="shared" si="24"/>
        <v>39446</v>
      </c>
      <c r="I182" s="6">
        <f t="shared" si="25"/>
        <v>39263</v>
      </c>
      <c r="J182" s="6">
        <f t="shared" si="26"/>
        <v>39081</v>
      </c>
      <c r="K182" s="6">
        <f t="shared" si="27"/>
        <v>38898</v>
      </c>
      <c r="L182" s="6">
        <f t="shared" si="28"/>
        <v>38716</v>
      </c>
      <c r="M182" s="6">
        <f t="shared" si="29"/>
        <v>38533</v>
      </c>
      <c r="N182" s="9">
        <v>-89.062364932978397</v>
      </c>
      <c r="O182" s="9">
        <v>-95.611589014041598</v>
      </c>
      <c r="P182" s="9">
        <v>-114.977152266429</v>
      </c>
      <c r="Q182" s="9">
        <v>-113.65320862557201</v>
      </c>
      <c r="R182" s="9">
        <v>-115.930783142633</v>
      </c>
      <c r="S182" s="9">
        <v>-119.228132991154</v>
      </c>
      <c r="T182" s="9">
        <v>-121.64046322833801</v>
      </c>
      <c r="U182" s="9">
        <v>-127.459563309714</v>
      </c>
      <c r="V182" s="9">
        <v>-133.04975629601901</v>
      </c>
      <c r="W182" s="9">
        <v>-130.10818087147399</v>
      </c>
      <c r="Z182" t="s">
        <v>505</v>
      </c>
    </row>
    <row r="183" spans="1:26" x14ac:dyDescent="0.25">
      <c r="A183" s="1" t="s">
        <v>93</v>
      </c>
      <c r="B183" s="5" t="s">
        <v>315</v>
      </c>
      <c r="C183" s="3">
        <v>39507</v>
      </c>
      <c r="D183" s="6">
        <f t="shared" si="20"/>
        <v>39323</v>
      </c>
      <c r="E183" s="6">
        <f t="shared" si="21"/>
        <v>39142</v>
      </c>
      <c r="F183" s="6">
        <f t="shared" si="22"/>
        <v>38958</v>
      </c>
      <c r="G183" s="6">
        <f t="shared" si="23"/>
        <v>38777</v>
      </c>
      <c r="H183" s="6">
        <f t="shared" si="24"/>
        <v>38593</v>
      </c>
      <c r="I183" s="6">
        <f t="shared" si="25"/>
        <v>38412</v>
      </c>
      <c r="J183" s="6">
        <f t="shared" si="26"/>
        <v>38228</v>
      </c>
      <c r="K183" s="6">
        <f t="shared" si="27"/>
        <v>38046</v>
      </c>
      <c r="L183" s="6">
        <f t="shared" si="28"/>
        <v>37862</v>
      </c>
      <c r="M183" s="6">
        <f t="shared" si="29"/>
        <v>37681</v>
      </c>
      <c r="N183" s="9">
        <v>-123.556048169926</v>
      </c>
      <c r="O183" s="9">
        <v>-145.61321867706999</v>
      </c>
      <c r="P183" s="9">
        <v>-122.58902722929</v>
      </c>
      <c r="Q183" s="9">
        <v>-148.576298010394</v>
      </c>
      <c r="R183" s="9">
        <v>-134.26141277294201</v>
      </c>
      <c r="S183" s="9">
        <v>-156.732485212916</v>
      </c>
      <c r="T183" s="9">
        <v>-138.965938058153</v>
      </c>
      <c r="U183" s="9">
        <v>-160.652788872679</v>
      </c>
      <c r="V183" s="9">
        <v>-138.727267465561</v>
      </c>
      <c r="W183" s="9">
        <v>-164.09900764603199</v>
      </c>
      <c r="Z183" t="s">
        <v>505</v>
      </c>
    </row>
    <row r="184" spans="1:26" x14ac:dyDescent="0.25">
      <c r="A184" s="1" t="s">
        <v>9</v>
      </c>
      <c r="B184" s="5" t="s">
        <v>231</v>
      </c>
      <c r="C184" s="3">
        <v>39939</v>
      </c>
      <c r="D184" s="6">
        <f t="shared" si="20"/>
        <v>39758</v>
      </c>
      <c r="E184" s="6">
        <f t="shared" si="21"/>
        <v>39574</v>
      </c>
      <c r="F184" s="6">
        <f t="shared" si="22"/>
        <v>39392</v>
      </c>
      <c r="G184" s="6">
        <f t="shared" si="23"/>
        <v>39208</v>
      </c>
      <c r="H184" s="6">
        <f t="shared" si="24"/>
        <v>39027</v>
      </c>
      <c r="I184" s="6">
        <f t="shared" si="25"/>
        <v>38843</v>
      </c>
      <c r="J184" s="6">
        <f t="shared" si="26"/>
        <v>38662</v>
      </c>
      <c r="K184" s="6">
        <f t="shared" si="27"/>
        <v>38478</v>
      </c>
      <c r="L184" s="6">
        <f t="shared" si="28"/>
        <v>38297</v>
      </c>
      <c r="M184" s="6">
        <f t="shared" si="29"/>
        <v>38113</v>
      </c>
      <c r="N184" s="9">
        <v>-147.101244950748</v>
      </c>
      <c r="O184" s="9">
        <v>-172.76611559010999</v>
      </c>
      <c r="P184" s="9">
        <v>-158.52580243404199</v>
      </c>
      <c r="Q184" s="9">
        <v>-184.65788344395099</v>
      </c>
      <c r="R184" s="9">
        <v>-161.28839488777899</v>
      </c>
      <c r="S184" s="9">
        <v>-210.275435053818</v>
      </c>
      <c r="T184" s="9" t="e">
        <v>#N/A</v>
      </c>
      <c r="U184" s="9" t="e">
        <v>#N/A</v>
      </c>
      <c r="V184" s="9" t="e">
        <v>#N/A</v>
      </c>
      <c r="W184" s="9" t="e">
        <v>#N/A</v>
      </c>
      <c r="Z184" t="s">
        <v>505</v>
      </c>
    </row>
    <row r="185" spans="1:26" x14ac:dyDescent="0.25">
      <c r="A185" s="1" t="s">
        <v>81</v>
      </c>
      <c r="B185" s="5" t="s">
        <v>303</v>
      </c>
      <c r="C185" s="3">
        <v>40053</v>
      </c>
      <c r="D185" s="6">
        <f t="shared" si="20"/>
        <v>39872</v>
      </c>
      <c r="E185" s="6">
        <f t="shared" si="21"/>
        <v>39688</v>
      </c>
      <c r="F185" s="6">
        <f t="shared" si="22"/>
        <v>39506</v>
      </c>
      <c r="G185" s="6">
        <f t="shared" si="23"/>
        <v>39322</v>
      </c>
      <c r="H185" s="6">
        <f t="shared" si="24"/>
        <v>39141</v>
      </c>
      <c r="I185" s="6">
        <f t="shared" si="25"/>
        <v>38957</v>
      </c>
      <c r="J185" s="6">
        <f t="shared" si="26"/>
        <v>38776</v>
      </c>
      <c r="K185" s="6">
        <f t="shared" si="27"/>
        <v>38592</v>
      </c>
      <c r="L185" s="6">
        <f t="shared" si="28"/>
        <v>38411</v>
      </c>
      <c r="M185" s="6">
        <f t="shared" si="29"/>
        <v>38227</v>
      </c>
      <c r="N185" s="9">
        <v>-143.988330285568</v>
      </c>
      <c r="O185" s="9">
        <v>-133.57270996563301</v>
      </c>
      <c r="P185" s="9">
        <v>-144.022443341778</v>
      </c>
      <c r="Q185" s="9">
        <v>-108.778693008781</v>
      </c>
      <c r="R185" s="9">
        <v>-145.69838695292799</v>
      </c>
      <c r="S185" s="9">
        <v>-141.56793963670799</v>
      </c>
      <c r="T185" s="9">
        <v>-147.44035188459401</v>
      </c>
      <c r="U185" s="9">
        <v>-135.68262945993101</v>
      </c>
      <c r="V185" s="9">
        <v>-147.71940496245</v>
      </c>
      <c r="W185" s="9">
        <v>-130.92782047590001</v>
      </c>
      <c r="Z185" t="s">
        <v>505</v>
      </c>
    </row>
    <row r="186" spans="1:26" x14ac:dyDescent="0.25">
      <c r="A186" s="1" t="s">
        <v>163</v>
      </c>
      <c r="B186" s="5" t="s">
        <v>385</v>
      </c>
      <c r="C186" s="3">
        <v>38191</v>
      </c>
      <c r="D186" s="6">
        <f t="shared" si="20"/>
        <v>38009</v>
      </c>
      <c r="E186" s="6">
        <f t="shared" si="21"/>
        <v>37825</v>
      </c>
      <c r="F186" s="6">
        <f t="shared" si="22"/>
        <v>37644</v>
      </c>
      <c r="G186" s="6">
        <f t="shared" si="23"/>
        <v>37460</v>
      </c>
      <c r="H186" s="6">
        <f t="shared" si="24"/>
        <v>37279</v>
      </c>
      <c r="I186" s="6">
        <f t="shared" si="25"/>
        <v>37095</v>
      </c>
      <c r="J186" s="6">
        <f t="shared" si="26"/>
        <v>36914</v>
      </c>
      <c r="K186" s="6">
        <f t="shared" si="27"/>
        <v>36730</v>
      </c>
      <c r="L186" s="6">
        <f t="shared" si="28"/>
        <v>36548</v>
      </c>
      <c r="M186" s="6">
        <f t="shared" si="29"/>
        <v>36364</v>
      </c>
      <c r="N186" s="9">
        <v>-192.18263845747501</v>
      </c>
      <c r="O186" s="9">
        <v>-153.07640125647401</v>
      </c>
      <c r="P186" s="9">
        <v>-128.21454911939699</v>
      </c>
      <c r="Q186" s="9">
        <v>-127.40763993042</v>
      </c>
      <c r="R186" s="9">
        <v>-110.86874499929399</v>
      </c>
      <c r="S186" s="9">
        <v>-117.12791633167799</v>
      </c>
      <c r="T186" s="9">
        <v>-125.755428752314</v>
      </c>
      <c r="U186" s="9">
        <v>-128.78914674800001</v>
      </c>
      <c r="V186" s="9">
        <v>-140.37685065424</v>
      </c>
      <c r="W186" s="9">
        <v>-147.72179043365799</v>
      </c>
      <c r="Z186" t="s">
        <v>505</v>
      </c>
    </row>
    <row r="187" spans="1:26" x14ac:dyDescent="0.25">
      <c r="A187" s="1" t="s">
        <v>58</v>
      </c>
      <c r="B187" s="5" t="s">
        <v>280</v>
      </c>
      <c r="C187" s="3">
        <v>42355</v>
      </c>
      <c r="D187" s="6">
        <f t="shared" si="20"/>
        <v>42172</v>
      </c>
      <c r="E187" s="6">
        <f t="shared" si="21"/>
        <v>41990</v>
      </c>
      <c r="F187" s="6">
        <f t="shared" si="22"/>
        <v>41807</v>
      </c>
      <c r="G187" s="6">
        <f t="shared" si="23"/>
        <v>41625</v>
      </c>
      <c r="H187" s="6">
        <f t="shared" si="24"/>
        <v>41442</v>
      </c>
      <c r="I187" s="6">
        <f t="shared" si="25"/>
        <v>41260</v>
      </c>
      <c r="J187" s="6">
        <f t="shared" si="26"/>
        <v>41077</v>
      </c>
      <c r="K187" s="6">
        <f t="shared" si="27"/>
        <v>40894</v>
      </c>
      <c r="L187" s="6">
        <f t="shared" si="28"/>
        <v>40711</v>
      </c>
      <c r="M187" s="6">
        <f t="shared" si="29"/>
        <v>40529</v>
      </c>
      <c r="N187" s="9">
        <v>-99.304159091006895</v>
      </c>
      <c r="O187" s="9">
        <v>-100.02600892472699</v>
      </c>
      <c r="P187" s="9">
        <v>-101.299706374688</v>
      </c>
      <c r="Q187" s="9">
        <v>-115.575608488291</v>
      </c>
      <c r="R187" s="9">
        <v>-99.672453096687207</v>
      </c>
      <c r="S187" s="9">
        <v>-98.353793796733001</v>
      </c>
      <c r="T187" s="9">
        <v>-99.898808972623499</v>
      </c>
      <c r="U187" s="9">
        <v>-99.412930465792002</v>
      </c>
      <c r="V187" s="9">
        <v>-99.223303786644607</v>
      </c>
      <c r="W187" s="9">
        <v>-99.074147114581393</v>
      </c>
      <c r="Z187" t="s">
        <v>505</v>
      </c>
    </row>
    <row r="188" spans="1:26" x14ac:dyDescent="0.25">
      <c r="A188" s="1" t="s">
        <v>86</v>
      </c>
      <c r="B188" s="5" t="s">
        <v>308</v>
      </c>
      <c r="C188" s="3">
        <v>43229</v>
      </c>
      <c r="D188" s="6">
        <f t="shared" si="20"/>
        <v>43048</v>
      </c>
      <c r="E188" s="6">
        <f t="shared" si="21"/>
        <v>42864</v>
      </c>
      <c r="F188" s="6">
        <f t="shared" si="22"/>
        <v>42683</v>
      </c>
      <c r="G188" s="6">
        <f t="shared" si="23"/>
        <v>42499</v>
      </c>
      <c r="H188" s="6">
        <f t="shared" si="24"/>
        <v>42317</v>
      </c>
      <c r="I188" s="6">
        <f t="shared" si="25"/>
        <v>42133</v>
      </c>
      <c r="J188" s="6">
        <f t="shared" si="26"/>
        <v>41952</v>
      </c>
      <c r="K188" s="6">
        <f t="shared" si="27"/>
        <v>41768</v>
      </c>
      <c r="L188" s="6">
        <f t="shared" si="28"/>
        <v>41587</v>
      </c>
      <c r="M188" s="6">
        <f t="shared" si="29"/>
        <v>41403</v>
      </c>
      <c r="N188" s="9">
        <v>-124.29740959535199</v>
      </c>
      <c r="O188" s="9">
        <v>-147.79849495599001</v>
      </c>
      <c r="P188" s="9">
        <v>-138.307717384412</v>
      </c>
      <c r="Q188" s="9">
        <v>-146.86621722818799</v>
      </c>
      <c r="R188" s="9">
        <v>-131.64287247232599</v>
      </c>
      <c r="S188" s="9">
        <v>-141.62678859942599</v>
      </c>
      <c r="T188" s="9">
        <v>-128.05346381027201</v>
      </c>
      <c r="U188" s="9">
        <v>-137.37694902250999</v>
      </c>
      <c r="V188" s="9">
        <v>-127.979118575177</v>
      </c>
      <c r="W188" s="9">
        <v>-137.00917621330001</v>
      </c>
      <c r="Z188" t="s">
        <v>505</v>
      </c>
    </row>
    <row r="189" spans="1:26" x14ac:dyDescent="0.25">
      <c r="A189" s="1" t="s">
        <v>7</v>
      </c>
      <c r="B189" s="5" t="s">
        <v>229</v>
      </c>
      <c r="C189" s="3">
        <v>40807</v>
      </c>
      <c r="D189" s="6">
        <f t="shared" si="20"/>
        <v>40623</v>
      </c>
      <c r="E189" s="6">
        <f t="shared" si="21"/>
        <v>40442</v>
      </c>
      <c r="F189" s="6">
        <f t="shared" si="22"/>
        <v>40258</v>
      </c>
      <c r="G189" s="6">
        <f t="shared" si="23"/>
        <v>40077</v>
      </c>
      <c r="H189" s="6">
        <f t="shared" si="24"/>
        <v>39893</v>
      </c>
      <c r="I189" s="6">
        <f t="shared" si="25"/>
        <v>39712</v>
      </c>
      <c r="J189" s="6">
        <f t="shared" si="26"/>
        <v>39528</v>
      </c>
      <c r="K189" s="6">
        <f t="shared" si="27"/>
        <v>39346</v>
      </c>
      <c r="L189" s="6">
        <f t="shared" si="28"/>
        <v>39162</v>
      </c>
      <c r="M189" s="6">
        <f t="shared" si="29"/>
        <v>38981</v>
      </c>
      <c r="N189" s="9">
        <v>-217.916666666666</v>
      </c>
      <c r="O189" s="9">
        <v>-217.916666666666</v>
      </c>
      <c r="P189" s="9">
        <v>-217.916666666666</v>
      </c>
      <c r="Q189" s="9">
        <v>-217.916666666666</v>
      </c>
      <c r="R189" s="9">
        <v>-217.916666666666</v>
      </c>
      <c r="S189" s="9">
        <v>-217.916666666666</v>
      </c>
      <c r="T189" s="9">
        <v>-217.916666666666</v>
      </c>
      <c r="U189" s="9">
        <v>-217.916666666666</v>
      </c>
      <c r="V189" s="9">
        <v>-217.916666666666</v>
      </c>
      <c r="W189" s="9">
        <v>-217.916666666666</v>
      </c>
      <c r="Z189" t="s">
        <v>505</v>
      </c>
    </row>
    <row r="190" spans="1:26" x14ac:dyDescent="0.25">
      <c r="A190" s="1" t="s">
        <v>43</v>
      </c>
      <c r="B190" s="5" t="s">
        <v>265</v>
      </c>
      <c r="C190" s="3">
        <v>42481</v>
      </c>
      <c r="D190" s="6">
        <f t="shared" si="20"/>
        <v>42298</v>
      </c>
      <c r="E190" s="6">
        <f t="shared" si="21"/>
        <v>42115</v>
      </c>
      <c r="F190" s="6">
        <f t="shared" si="22"/>
        <v>41933</v>
      </c>
      <c r="G190" s="6">
        <f t="shared" si="23"/>
        <v>41750</v>
      </c>
      <c r="H190" s="6">
        <f t="shared" si="24"/>
        <v>41568</v>
      </c>
      <c r="I190" s="6">
        <f t="shared" si="25"/>
        <v>41385</v>
      </c>
      <c r="J190" s="6">
        <f t="shared" si="26"/>
        <v>41203</v>
      </c>
      <c r="K190" s="6">
        <f t="shared" si="27"/>
        <v>41020</v>
      </c>
      <c r="L190" s="6">
        <f t="shared" si="28"/>
        <v>40837</v>
      </c>
      <c r="M190" s="6">
        <f t="shared" si="29"/>
        <v>40654</v>
      </c>
      <c r="N190" s="9">
        <v>-152.30007789896001</v>
      </c>
      <c r="O190" s="9">
        <v>-152.17233297629801</v>
      </c>
      <c r="P190" s="9">
        <v>-146.596929760623</v>
      </c>
      <c r="Q190" s="9">
        <v>-154.64691431940301</v>
      </c>
      <c r="R190" s="9">
        <v>-146.52327555498499</v>
      </c>
      <c r="S190" s="9">
        <v>-155.66813470346199</v>
      </c>
      <c r="T190" s="9">
        <v>-145.396425373152</v>
      </c>
      <c r="U190" s="9">
        <v>-136.68691183515699</v>
      </c>
      <c r="V190" s="9">
        <v>-144.745955846204</v>
      </c>
      <c r="W190" s="9">
        <v>-154.971814669373</v>
      </c>
      <c r="Z190" t="s">
        <v>505</v>
      </c>
    </row>
    <row r="191" spans="1:26" x14ac:dyDescent="0.25">
      <c r="A191" s="1" t="s">
        <v>103</v>
      </c>
      <c r="B191" s="5" t="s">
        <v>325</v>
      </c>
      <c r="C191" s="3">
        <v>43531</v>
      </c>
      <c r="D191" s="6">
        <f t="shared" si="20"/>
        <v>43350</v>
      </c>
      <c r="E191" s="6">
        <f t="shared" si="21"/>
        <v>43166</v>
      </c>
      <c r="F191" s="6">
        <f t="shared" si="22"/>
        <v>42985</v>
      </c>
      <c r="G191" s="6">
        <f t="shared" si="23"/>
        <v>42801</v>
      </c>
      <c r="H191" s="6">
        <f t="shared" si="24"/>
        <v>42620</v>
      </c>
      <c r="I191" s="6">
        <f t="shared" si="25"/>
        <v>42436</v>
      </c>
      <c r="J191" s="6">
        <f t="shared" si="26"/>
        <v>42254</v>
      </c>
      <c r="K191" s="6">
        <f t="shared" si="27"/>
        <v>42070</v>
      </c>
      <c r="L191" s="6">
        <f t="shared" si="28"/>
        <v>41889</v>
      </c>
      <c r="M191" s="6">
        <f t="shared" si="29"/>
        <v>41705</v>
      </c>
      <c r="N191" s="9">
        <v>-202.58408488945099</v>
      </c>
      <c r="O191" s="9">
        <v>-194.59919863260001</v>
      </c>
      <c r="P191" s="9">
        <v>-208.04730947345999</v>
      </c>
      <c r="Q191" s="9">
        <v>-207.81035535157201</v>
      </c>
      <c r="R191" s="9">
        <v>-199.05676169764399</v>
      </c>
      <c r="S191" s="9">
        <v>-204.363548954327</v>
      </c>
      <c r="T191" s="9">
        <v>-195.56283618154899</v>
      </c>
      <c r="U191" s="9">
        <v>-193.20887011573399</v>
      </c>
      <c r="V191" s="9">
        <v>-207.02847377986799</v>
      </c>
      <c r="W191" s="9">
        <v>-213.333333333333</v>
      </c>
      <c r="Z191" t="s">
        <v>505</v>
      </c>
    </row>
    <row r="192" spans="1:26" x14ac:dyDescent="0.25">
      <c r="A192" s="1" t="s">
        <v>212</v>
      </c>
      <c r="B192" s="5" t="s">
        <v>434</v>
      </c>
      <c r="C192" s="3">
        <v>41344</v>
      </c>
      <c r="D192" s="6">
        <f t="shared" si="20"/>
        <v>41163</v>
      </c>
      <c r="E192" s="6">
        <f t="shared" si="21"/>
        <v>40979</v>
      </c>
      <c r="F192" s="6">
        <f t="shared" si="22"/>
        <v>40797</v>
      </c>
      <c r="G192" s="6">
        <f t="shared" si="23"/>
        <v>40613</v>
      </c>
      <c r="H192" s="6">
        <f t="shared" si="24"/>
        <v>40432</v>
      </c>
      <c r="I192" s="6">
        <f t="shared" si="25"/>
        <v>40248</v>
      </c>
      <c r="J192" s="6">
        <f t="shared" si="26"/>
        <v>40067</v>
      </c>
      <c r="K192" s="6">
        <f t="shared" si="27"/>
        <v>39883</v>
      </c>
      <c r="L192" s="6">
        <f t="shared" si="28"/>
        <v>39702</v>
      </c>
      <c r="M192" s="6">
        <f t="shared" si="29"/>
        <v>39518</v>
      </c>
      <c r="N192" s="9">
        <v>-201.15350106930899</v>
      </c>
      <c r="O192" s="9">
        <v>-207.19807010815899</v>
      </c>
      <c r="P192" s="9">
        <v>-214.54265404969701</v>
      </c>
      <c r="Q192" s="9">
        <v>-206.37082752869901</v>
      </c>
      <c r="R192" s="9">
        <v>-218.71522605285699</v>
      </c>
      <c r="S192" s="9">
        <v>-209.89299762188799</v>
      </c>
      <c r="T192" s="9">
        <v>-213.333333333333</v>
      </c>
      <c r="U192" s="9">
        <v>-213.333333333333</v>
      </c>
      <c r="V192" s="9">
        <v>-213.333333333333</v>
      </c>
      <c r="W192" s="9">
        <v>-213.333333333333</v>
      </c>
      <c r="Z192" t="s">
        <v>505</v>
      </c>
    </row>
    <row r="193" spans="1:26" x14ac:dyDescent="0.25">
      <c r="A193" s="1" t="s">
        <v>141</v>
      </c>
      <c r="B193" s="5" t="s">
        <v>363</v>
      </c>
      <c r="C193" s="3">
        <v>41029</v>
      </c>
      <c r="D193" s="6">
        <f t="shared" si="20"/>
        <v>40846</v>
      </c>
      <c r="E193" s="6">
        <f t="shared" si="21"/>
        <v>40663</v>
      </c>
      <c r="F193" s="6">
        <f t="shared" si="22"/>
        <v>40481</v>
      </c>
      <c r="G193" s="6">
        <f t="shared" si="23"/>
        <v>40298</v>
      </c>
      <c r="H193" s="6">
        <f t="shared" si="24"/>
        <v>40116</v>
      </c>
      <c r="I193" s="6">
        <f t="shared" si="25"/>
        <v>39933</v>
      </c>
      <c r="J193" s="6">
        <f t="shared" si="26"/>
        <v>39751</v>
      </c>
      <c r="K193" s="6">
        <f t="shared" si="27"/>
        <v>39568</v>
      </c>
      <c r="L193" s="6">
        <f t="shared" si="28"/>
        <v>39385</v>
      </c>
      <c r="M193" s="6">
        <f t="shared" si="29"/>
        <v>39202</v>
      </c>
      <c r="N193" s="9">
        <v>-182.848764571911</v>
      </c>
      <c r="O193" s="9">
        <v>-183.94215772384501</v>
      </c>
      <c r="P193" s="9">
        <v>-184.723286144881</v>
      </c>
      <c r="Q193" s="9">
        <v>-185.81692873228499</v>
      </c>
      <c r="R193" s="9">
        <v>-186.59808295987</v>
      </c>
      <c r="S193" s="9">
        <v>-193.044357607411</v>
      </c>
      <c r="T193" s="9">
        <v>-193.75857585183701</v>
      </c>
      <c r="U193" s="9">
        <v>-194.84831438322999</v>
      </c>
      <c r="V193" s="9">
        <v>-154.35009508128201</v>
      </c>
      <c r="W193" s="9">
        <v>-156.04026551949599</v>
      </c>
      <c r="Z193" t="s">
        <v>505</v>
      </c>
    </row>
    <row r="194" spans="1:26" x14ac:dyDescent="0.25">
      <c r="A194" s="1" t="s">
        <v>75</v>
      </c>
      <c r="B194" s="5" t="s">
        <v>297</v>
      </c>
      <c r="C194" s="3">
        <v>41501</v>
      </c>
      <c r="D194" s="6">
        <f t="shared" ref="D194:D216" si="30">DATE(YEAR($C194),MONTH($C194)-6,DAY($C194))</f>
        <v>41320</v>
      </c>
      <c r="E194" s="6">
        <f t="shared" ref="E194:E216" si="31">DATE(YEAR($C194)-1,MONTH($C194),DAY($C194))</f>
        <v>41136</v>
      </c>
      <c r="F194" s="6">
        <f t="shared" ref="F194:F216" si="32">DATE(YEAR($C194)-1,MONTH($C194)-6,DAY($C194))</f>
        <v>40954</v>
      </c>
      <c r="G194" s="6">
        <f t="shared" ref="G194:G216" si="33">DATE(YEAR($C194)-2,MONTH($C194),DAY($C194))</f>
        <v>40770</v>
      </c>
      <c r="H194" s="6">
        <f t="shared" ref="H194:H216" si="34">DATE(YEAR($C194)-2,MONTH($C194)-6,DAY($C194))</f>
        <v>40589</v>
      </c>
      <c r="I194" s="6">
        <f t="shared" ref="I194:I216" si="35">DATE(YEAR($C194)-3,MONTH($C194),DAY($C194))</f>
        <v>40405</v>
      </c>
      <c r="J194" s="6">
        <f t="shared" ref="J194:J216" si="36">DATE(YEAR($C194)-3,MONTH($C194)-6,DAY($C194))</f>
        <v>40224</v>
      </c>
      <c r="K194" s="6">
        <f t="shared" ref="K194:K216" si="37">DATE(YEAR($C194)-4,MONTH($C194),DAY($C194))</f>
        <v>40040</v>
      </c>
      <c r="L194" s="6">
        <f t="shared" ref="L194:L216" si="38">DATE(YEAR($C194)-4,MONTH($C194)-6,DAY($C194))</f>
        <v>39859</v>
      </c>
      <c r="M194" s="6">
        <f t="shared" ref="M194:M216" si="39">DATE(YEAR($C194)-5,MONTH($C194),DAY($C194))</f>
        <v>39675</v>
      </c>
      <c r="N194" s="9">
        <v>-135.23806082213099</v>
      </c>
      <c r="O194" s="9">
        <v>-107.971398803985</v>
      </c>
      <c r="P194" s="9">
        <v>-145.176852740957</v>
      </c>
      <c r="Q194" s="9">
        <v>-113.58755564224801</v>
      </c>
      <c r="R194" s="9">
        <v>-143.017656438302</v>
      </c>
      <c r="S194" s="9">
        <v>-100.916983125125</v>
      </c>
      <c r="T194" s="9">
        <v>-130.30582225273301</v>
      </c>
      <c r="U194" s="9">
        <v>-97.597030247403296</v>
      </c>
      <c r="V194" s="9">
        <v>-139.78072023205999</v>
      </c>
      <c r="W194" s="9">
        <v>-85.145056406667194</v>
      </c>
      <c r="Z194" t="s">
        <v>505</v>
      </c>
    </row>
    <row r="195" spans="1:26" x14ac:dyDescent="0.25">
      <c r="A195" s="1" t="s">
        <v>167</v>
      </c>
      <c r="B195" s="5" t="s">
        <v>389</v>
      </c>
      <c r="C195" s="3">
        <v>43192</v>
      </c>
      <c r="D195" s="6">
        <f t="shared" si="30"/>
        <v>43010</v>
      </c>
      <c r="E195" s="6">
        <f t="shared" si="31"/>
        <v>42827</v>
      </c>
      <c r="F195" s="6">
        <f t="shared" si="32"/>
        <v>42645</v>
      </c>
      <c r="G195" s="6">
        <f t="shared" si="33"/>
        <v>42462</v>
      </c>
      <c r="H195" s="6">
        <f t="shared" si="34"/>
        <v>42279</v>
      </c>
      <c r="I195" s="6">
        <f t="shared" si="35"/>
        <v>42096</v>
      </c>
      <c r="J195" s="6">
        <f t="shared" si="36"/>
        <v>41914</v>
      </c>
      <c r="K195" s="6">
        <f t="shared" si="37"/>
        <v>41731</v>
      </c>
      <c r="L195" s="6">
        <f t="shared" si="38"/>
        <v>41549</v>
      </c>
      <c r="M195" s="6">
        <f t="shared" si="39"/>
        <v>41366</v>
      </c>
      <c r="N195" s="9">
        <v>-178.36247637643501</v>
      </c>
      <c r="O195" s="9">
        <v>-178.66155887377499</v>
      </c>
      <c r="P195" s="9">
        <v>-178.81096171279901</v>
      </c>
      <c r="Q195" s="9">
        <v>-179.03409615924599</v>
      </c>
      <c r="R195" s="9">
        <v>-179.335163284749</v>
      </c>
      <c r="S195" s="9">
        <v>-179.49305759552499</v>
      </c>
      <c r="T195" s="9">
        <v>-179.78059846960099</v>
      </c>
      <c r="U195" s="9">
        <v>-179.94370246564</v>
      </c>
      <c r="V195" s="9">
        <v>-180.106694631518</v>
      </c>
      <c r="W195" s="9">
        <v>-180.27069259415501</v>
      </c>
      <c r="Z195" t="s">
        <v>505</v>
      </c>
    </row>
    <row r="196" spans="1:26" x14ac:dyDescent="0.25">
      <c r="A196" s="1" t="s">
        <v>165</v>
      </c>
      <c r="B196" s="5" t="s">
        <v>387</v>
      </c>
      <c r="C196" s="3">
        <v>40400</v>
      </c>
      <c r="D196" s="6">
        <f t="shared" si="30"/>
        <v>40219</v>
      </c>
      <c r="E196" s="6">
        <f t="shared" si="31"/>
        <v>40035</v>
      </c>
      <c r="F196" s="6">
        <f t="shared" si="32"/>
        <v>39854</v>
      </c>
      <c r="G196" s="6">
        <f t="shared" si="33"/>
        <v>39670</v>
      </c>
      <c r="H196" s="6">
        <f t="shared" si="34"/>
        <v>39488</v>
      </c>
      <c r="I196" s="6">
        <f t="shared" si="35"/>
        <v>39304</v>
      </c>
      <c r="J196" s="6">
        <f t="shared" si="36"/>
        <v>39123</v>
      </c>
      <c r="K196" s="6">
        <f t="shared" si="37"/>
        <v>38939</v>
      </c>
      <c r="L196" s="6">
        <f t="shared" si="38"/>
        <v>38758</v>
      </c>
      <c r="M196" s="6">
        <f t="shared" si="39"/>
        <v>38574</v>
      </c>
      <c r="N196" s="9">
        <v>-182.027581807535</v>
      </c>
      <c r="O196" s="9">
        <v>-137.51114910755501</v>
      </c>
      <c r="P196" s="9">
        <v>-130.19899871835801</v>
      </c>
      <c r="Q196" s="9">
        <v>-144.26529382152199</v>
      </c>
      <c r="R196" s="9">
        <v>-119.445631751563</v>
      </c>
      <c r="S196" s="9">
        <v>-135.559991824402</v>
      </c>
      <c r="T196" s="9">
        <v>-121.202384516119</v>
      </c>
      <c r="U196" s="9">
        <v>-149.83743458580099</v>
      </c>
      <c r="V196" s="9">
        <v>-120.530533581809</v>
      </c>
      <c r="W196" s="9">
        <v>-151.99550247335301</v>
      </c>
      <c r="Z196" t="s">
        <v>505</v>
      </c>
    </row>
    <row r="197" spans="1:26" x14ac:dyDescent="0.25">
      <c r="A197" s="1" t="s">
        <v>158</v>
      </c>
      <c r="B197" s="5" t="s">
        <v>380</v>
      </c>
      <c r="C197" s="3">
        <v>39294</v>
      </c>
      <c r="D197" s="6">
        <f t="shared" si="30"/>
        <v>39113</v>
      </c>
      <c r="E197" s="6">
        <f t="shared" si="31"/>
        <v>38929</v>
      </c>
      <c r="F197" s="6">
        <f t="shared" si="32"/>
        <v>38748</v>
      </c>
      <c r="G197" s="6">
        <f t="shared" si="33"/>
        <v>38564</v>
      </c>
      <c r="H197" s="6">
        <f t="shared" si="34"/>
        <v>38383</v>
      </c>
      <c r="I197" s="6">
        <f t="shared" si="35"/>
        <v>38199</v>
      </c>
      <c r="J197" s="6">
        <f t="shared" si="36"/>
        <v>38017</v>
      </c>
      <c r="K197" s="6">
        <f t="shared" si="37"/>
        <v>37833</v>
      </c>
      <c r="L197" s="6">
        <f t="shared" si="38"/>
        <v>37652</v>
      </c>
      <c r="M197" s="6">
        <f t="shared" si="39"/>
        <v>37468</v>
      </c>
      <c r="N197" s="9">
        <v>-120.17852364271</v>
      </c>
      <c r="O197" s="9">
        <v>-117.736916350418</v>
      </c>
      <c r="P197" s="9">
        <v>-115.93315978422</v>
      </c>
      <c r="Q197" s="9">
        <v>-116.93371118776901</v>
      </c>
      <c r="R197" s="9">
        <v>-117.81997443324001</v>
      </c>
      <c r="S197" s="9">
        <v>-118.322110743088</v>
      </c>
      <c r="T197" s="9">
        <v>-120.633265332891</v>
      </c>
      <c r="U197" s="9">
        <v>-119.47195083806901</v>
      </c>
      <c r="V197" s="9">
        <v>-108.49659530209</v>
      </c>
      <c r="W197" s="9">
        <v>-119.69942890008601</v>
      </c>
      <c r="Z197" t="s">
        <v>505</v>
      </c>
    </row>
    <row r="198" spans="1:26" x14ac:dyDescent="0.25">
      <c r="A198" s="1" t="s">
        <v>134</v>
      </c>
      <c r="B198" s="5" t="s">
        <v>356</v>
      </c>
      <c r="C198" s="3">
        <v>43192</v>
      </c>
      <c r="D198" s="6">
        <f t="shared" si="30"/>
        <v>43010</v>
      </c>
      <c r="E198" s="6">
        <f t="shared" si="31"/>
        <v>42827</v>
      </c>
      <c r="F198" s="6">
        <f t="shared" si="32"/>
        <v>42645</v>
      </c>
      <c r="G198" s="6">
        <f t="shared" si="33"/>
        <v>42462</v>
      </c>
      <c r="H198" s="6">
        <f t="shared" si="34"/>
        <v>42279</v>
      </c>
      <c r="I198" s="6">
        <f t="shared" si="35"/>
        <v>42096</v>
      </c>
      <c r="J198" s="6">
        <f t="shared" si="36"/>
        <v>41914</v>
      </c>
      <c r="K198" s="6">
        <f t="shared" si="37"/>
        <v>41731</v>
      </c>
      <c r="L198" s="6">
        <f t="shared" si="38"/>
        <v>41549</v>
      </c>
      <c r="M198" s="6">
        <f t="shared" si="39"/>
        <v>41366</v>
      </c>
      <c r="N198" s="9">
        <v>-139.31609828747401</v>
      </c>
      <c r="O198" s="9">
        <v>-139.68027669895699</v>
      </c>
      <c r="P198" s="9">
        <v>-139.66658067242199</v>
      </c>
      <c r="Q198" s="9">
        <v>-139.90821787617401</v>
      </c>
      <c r="R198" s="9">
        <v>-139.91116760448199</v>
      </c>
      <c r="S198" s="9">
        <v>-140.27503382273099</v>
      </c>
      <c r="T198" s="9">
        <v>-140.298406569712</v>
      </c>
      <c r="U198" s="9">
        <v>-140.45902454334899</v>
      </c>
      <c r="V198" s="9">
        <v>-140.73368371317301</v>
      </c>
      <c r="W198" s="9">
        <v>-140.788492306335</v>
      </c>
      <c r="Z198" t="s">
        <v>505</v>
      </c>
    </row>
    <row r="199" spans="1:26" x14ac:dyDescent="0.25">
      <c r="A199" s="1" t="s">
        <v>69</v>
      </c>
      <c r="B199" s="5" t="s">
        <v>291</v>
      </c>
      <c r="C199" s="3">
        <v>43586</v>
      </c>
      <c r="D199" s="6">
        <f t="shared" si="30"/>
        <v>43405</v>
      </c>
      <c r="E199" s="6">
        <f t="shared" si="31"/>
        <v>43221</v>
      </c>
      <c r="F199" s="6">
        <f t="shared" si="32"/>
        <v>43040</v>
      </c>
      <c r="G199" s="6">
        <f t="shared" si="33"/>
        <v>42856</v>
      </c>
      <c r="H199" s="6">
        <f t="shared" si="34"/>
        <v>42675</v>
      </c>
      <c r="I199" s="6">
        <f t="shared" si="35"/>
        <v>42491</v>
      </c>
      <c r="J199" s="6">
        <f t="shared" si="36"/>
        <v>42309</v>
      </c>
      <c r="K199" s="6">
        <f t="shared" si="37"/>
        <v>42125</v>
      </c>
      <c r="L199" s="6">
        <f t="shared" si="38"/>
        <v>41944</v>
      </c>
      <c r="M199" s="6">
        <f t="shared" si="39"/>
        <v>41760</v>
      </c>
      <c r="N199" s="9">
        <v>-114.447403110526</v>
      </c>
      <c r="O199" s="9">
        <v>-150.444473117532</v>
      </c>
      <c r="P199" s="9">
        <v>-113.59173394984499</v>
      </c>
      <c r="Q199" s="9">
        <v>-152.049406266565</v>
      </c>
      <c r="R199" s="9">
        <v>-121.356956437704</v>
      </c>
      <c r="S199" s="9">
        <v>-143.81368076707599</v>
      </c>
      <c r="T199" s="9">
        <v>-138.030981012658</v>
      </c>
      <c r="U199" s="9">
        <v>-148.86589729498601</v>
      </c>
      <c r="V199" s="9">
        <v>-133.49472772043299</v>
      </c>
      <c r="W199" s="9">
        <v>-152.820449191168</v>
      </c>
      <c r="Z199" t="s">
        <v>505</v>
      </c>
    </row>
    <row r="200" spans="1:26" x14ac:dyDescent="0.25">
      <c r="A200" s="1" t="s">
        <v>23</v>
      </c>
      <c r="B200" s="5" t="s">
        <v>245</v>
      </c>
      <c r="C200" s="3">
        <v>41264</v>
      </c>
      <c r="D200" s="6">
        <f t="shared" si="30"/>
        <v>41081</v>
      </c>
      <c r="E200" s="6">
        <f t="shared" si="31"/>
        <v>40898</v>
      </c>
      <c r="F200" s="6">
        <f t="shared" si="32"/>
        <v>40715</v>
      </c>
      <c r="G200" s="6">
        <f t="shared" si="33"/>
        <v>40533</v>
      </c>
      <c r="H200" s="6">
        <f t="shared" si="34"/>
        <v>40350</v>
      </c>
      <c r="I200" s="6">
        <f t="shared" si="35"/>
        <v>40168</v>
      </c>
      <c r="J200" s="6">
        <f t="shared" si="36"/>
        <v>39985</v>
      </c>
      <c r="K200" s="6">
        <f t="shared" si="37"/>
        <v>39803</v>
      </c>
      <c r="L200" s="6">
        <f t="shared" si="38"/>
        <v>39620</v>
      </c>
      <c r="M200" s="6">
        <f t="shared" si="39"/>
        <v>39437</v>
      </c>
      <c r="N200" s="9">
        <v>-107.124481236176</v>
      </c>
      <c r="O200" s="9">
        <v>-107.57334546242301</v>
      </c>
      <c r="P200" s="9">
        <v>-87.038586405853295</v>
      </c>
      <c r="Q200" s="9">
        <v>-86.509386821326501</v>
      </c>
      <c r="R200" s="9">
        <v>-114.650183013545</v>
      </c>
      <c r="S200" s="9">
        <v>-127.887038786549</v>
      </c>
      <c r="T200" s="9">
        <v>-143.266366160632</v>
      </c>
      <c r="U200" s="9">
        <v>-122.154381841622</v>
      </c>
      <c r="V200" s="9">
        <v>-116.751713959013</v>
      </c>
      <c r="W200" s="9">
        <v>-118.115456613351</v>
      </c>
      <c r="Z200" t="s">
        <v>505</v>
      </c>
    </row>
    <row r="201" spans="1:26" x14ac:dyDescent="0.25">
      <c r="A201" s="1" t="s">
        <v>213</v>
      </c>
      <c r="B201" s="5" t="s">
        <v>435</v>
      </c>
      <c r="C201" s="3">
        <v>40102</v>
      </c>
      <c r="D201" s="6">
        <f t="shared" si="30"/>
        <v>39919</v>
      </c>
      <c r="E201" s="6">
        <f t="shared" si="31"/>
        <v>39737</v>
      </c>
      <c r="F201" s="6">
        <f t="shared" si="32"/>
        <v>39554</v>
      </c>
      <c r="G201" s="6">
        <f t="shared" si="33"/>
        <v>39371</v>
      </c>
      <c r="H201" s="6">
        <f t="shared" si="34"/>
        <v>39188</v>
      </c>
      <c r="I201" s="6">
        <f t="shared" si="35"/>
        <v>39006</v>
      </c>
      <c r="J201" s="6">
        <f t="shared" si="36"/>
        <v>38823</v>
      </c>
      <c r="K201" s="6">
        <f t="shared" si="37"/>
        <v>38641</v>
      </c>
      <c r="L201" s="6">
        <f t="shared" si="38"/>
        <v>38458</v>
      </c>
      <c r="M201" s="6">
        <f t="shared" si="39"/>
        <v>38276</v>
      </c>
      <c r="N201" s="9">
        <v>-231.01851851851799</v>
      </c>
      <c r="O201" s="9">
        <v>-231.01851851851799</v>
      </c>
      <c r="P201" s="9">
        <v>-231.01851851851799</v>
      </c>
      <c r="Q201" s="9">
        <v>-231.01851851851799</v>
      </c>
      <c r="R201" s="9">
        <v>-231.01851851851799</v>
      </c>
      <c r="S201" s="9">
        <v>-126.715292379338</v>
      </c>
      <c r="T201" s="9">
        <v>-121.68590417550401</v>
      </c>
      <c r="U201" s="9">
        <v>-124.910455992659</v>
      </c>
      <c r="V201" s="9">
        <v>-122.353897983729</v>
      </c>
      <c r="W201" s="9">
        <v>-122.287993558284</v>
      </c>
      <c r="Z201" t="s">
        <v>505</v>
      </c>
    </row>
    <row r="202" spans="1:26" x14ac:dyDescent="0.25">
      <c r="A202" s="1" t="s">
        <v>6</v>
      </c>
      <c r="B202" s="5" t="s">
        <v>228</v>
      </c>
      <c r="C202" s="3">
        <v>39695</v>
      </c>
      <c r="D202" s="6">
        <f t="shared" si="30"/>
        <v>39511</v>
      </c>
      <c r="E202" s="6">
        <f t="shared" si="31"/>
        <v>39329</v>
      </c>
      <c r="F202" s="6">
        <f t="shared" si="32"/>
        <v>39145</v>
      </c>
      <c r="G202" s="6">
        <f t="shared" si="33"/>
        <v>38964</v>
      </c>
      <c r="H202" s="6">
        <f t="shared" si="34"/>
        <v>38780</v>
      </c>
      <c r="I202" s="6">
        <f t="shared" si="35"/>
        <v>38599</v>
      </c>
      <c r="J202" s="6">
        <f t="shared" si="36"/>
        <v>38415</v>
      </c>
      <c r="K202" s="6">
        <f t="shared" si="37"/>
        <v>38234</v>
      </c>
      <c r="L202" s="6">
        <f t="shared" si="38"/>
        <v>38050</v>
      </c>
      <c r="M202" s="6">
        <f t="shared" si="39"/>
        <v>37868</v>
      </c>
      <c r="N202" s="9">
        <v>-146.19571333830299</v>
      </c>
      <c r="O202" s="9">
        <v>-120.51254760405099</v>
      </c>
      <c r="P202" s="9">
        <v>-153.21572399593501</v>
      </c>
      <c r="Q202" s="9">
        <v>-123.58292286048901</v>
      </c>
      <c r="R202" s="9">
        <v>-157.80669956611601</v>
      </c>
      <c r="S202" s="9">
        <v>-131.25601173249299</v>
      </c>
      <c r="T202" s="9">
        <v>-161.81710847258799</v>
      </c>
      <c r="U202" s="9">
        <v>-137.294440718423</v>
      </c>
      <c r="V202" s="9">
        <v>-165.53566108890101</v>
      </c>
      <c r="W202" s="9">
        <v>-140.928766322315</v>
      </c>
      <c r="Z202" t="s">
        <v>505</v>
      </c>
    </row>
    <row r="203" spans="1:26" x14ac:dyDescent="0.25">
      <c r="A203" s="1" t="s">
        <v>145</v>
      </c>
      <c r="B203" s="5" t="s">
        <v>367</v>
      </c>
      <c r="C203" s="3">
        <v>38749</v>
      </c>
      <c r="D203" s="6">
        <f t="shared" si="30"/>
        <v>38565</v>
      </c>
      <c r="E203" s="6">
        <f t="shared" si="31"/>
        <v>38384</v>
      </c>
      <c r="F203" s="6">
        <f t="shared" si="32"/>
        <v>38200</v>
      </c>
      <c r="G203" s="6">
        <f t="shared" si="33"/>
        <v>38018</v>
      </c>
      <c r="H203" s="6">
        <f t="shared" si="34"/>
        <v>37834</v>
      </c>
      <c r="I203" s="6">
        <f t="shared" si="35"/>
        <v>37653</v>
      </c>
      <c r="J203" s="6">
        <f t="shared" si="36"/>
        <v>37469</v>
      </c>
      <c r="K203" s="6">
        <f t="shared" si="37"/>
        <v>37288</v>
      </c>
      <c r="L203" s="6">
        <f t="shared" si="38"/>
        <v>37104</v>
      </c>
      <c r="M203" s="6">
        <f t="shared" si="39"/>
        <v>36923</v>
      </c>
      <c r="N203" s="9">
        <v>-95.060631101106097</v>
      </c>
      <c r="O203" s="9">
        <v>-95.332683614545502</v>
      </c>
      <c r="P203" s="9">
        <v>-94.486727335574301</v>
      </c>
      <c r="Q203" s="9">
        <v>-95.1947077653858</v>
      </c>
      <c r="R203" s="9">
        <v>-109.70082005352501</v>
      </c>
      <c r="S203" s="9">
        <v>-101.736370486067</v>
      </c>
      <c r="T203" s="9">
        <v>-92.918337071889795</v>
      </c>
      <c r="U203" s="9">
        <v>-90.626508086805202</v>
      </c>
      <c r="V203" s="9">
        <v>-93.550782337182298</v>
      </c>
      <c r="W203" s="9">
        <v>-113.37643805073699</v>
      </c>
      <c r="Z203" t="s">
        <v>505</v>
      </c>
    </row>
    <row r="204" spans="1:26" x14ac:dyDescent="0.25">
      <c r="A204" s="1" t="s">
        <v>153</v>
      </c>
      <c r="B204" s="5" t="s">
        <v>375</v>
      </c>
      <c r="C204" s="3">
        <v>40864</v>
      </c>
      <c r="D204" s="6">
        <f t="shared" si="30"/>
        <v>40680</v>
      </c>
      <c r="E204" s="6">
        <f t="shared" si="31"/>
        <v>40499</v>
      </c>
      <c r="F204" s="6">
        <f t="shared" si="32"/>
        <v>40315</v>
      </c>
      <c r="G204" s="6">
        <f t="shared" si="33"/>
        <v>40134</v>
      </c>
      <c r="H204" s="6">
        <f t="shared" si="34"/>
        <v>39950</v>
      </c>
      <c r="I204" s="6">
        <f t="shared" si="35"/>
        <v>39769</v>
      </c>
      <c r="J204" s="6">
        <f t="shared" si="36"/>
        <v>39585</v>
      </c>
      <c r="K204" s="6">
        <f t="shared" si="37"/>
        <v>39403</v>
      </c>
      <c r="L204" s="6">
        <f t="shared" si="38"/>
        <v>39219</v>
      </c>
      <c r="M204" s="6">
        <f t="shared" si="39"/>
        <v>39038</v>
      </c>
      <c r="N204" s="9">
        <v>-184.016177352407</v>
      </c>
      <c r="O204" s="9">
        <v>-184.95216486664299</v>
      </c>
      <c r="P204" s="9">
        <v>-185.887709676311</v>
      </c>
      <c r="Q204" s="9">
        <v>-153.746380782405</v>
      </c>
      <c r="R204" s="9">
        <v>-180.84767077757601</v>
      </c>
      <c r="S204" s="9">
        <v>-155.40337972818</v>
      </c>
      <c r="T204" s="9">
        <v>-152.92516013506801</v>
      </c>
      <c r="U204" s="9">
        <v>-151.625625115784</v>
      </c>
      <c r="V204" s="9">
        <v>-154.115472733681</v>
      </c>
      <c r="W204" s="9">
        <v>-153.851803055201</v>
      </c>
      <c r="Z204" t="s">
        <v>505</v>
      </c>
    </row>
    <row r="205" spans="1:26" x14ac:dyDescent="0.25">
      <c r="A205" s="1" t="s">
        <v>192</v>
      </c>
      <c r="B205" s="5" t="s">
        <v>414</v>
      </c>
      <c r="C205" s="3">
        <v>42858</v>
      </c>
      <c r="D205" s="6">
        <f t="shared" si="30"/>
        <v>42677</v>
      </c>
      <c r="E205" s="6">
        <f t="shared" si="31"/>
        <v>42493</v>
      </c>
      <c r="F205" s="6">
        <f t="shared" si="32"/>
        <v>42311</v>
      </c>
      <c r="G205" s="6">
        <f t="shared" si="33"/>
        <v>42127</v>
      </c>
      <c r="H205" s="6">
        <f t="shared" si="34"/>
        <v>41946</v>
      </c>
      <c r="I205" s="6">
        <f t="shared" si="35"/>
        <v>41762</v>
      </c>
      <c r="J205" s="6">
        <f t="shared" si="36"/>
        <v>41581</v>
      </c>
      <c r="K205" s="6">
        <f t="shared" si="37"/>
        <v>41397</v>
      </c>
      <c r="L205" s="6">
        <f t="shared" si="38"/>
        <v>41216</v>
      </c>
      <c r="M205" s="6">
        <f t="shared" si="39"/>
        <v>41032</v>
      </c>
      <c r="N205" s="9">
        <v>-135.885894592108</v>
      </c>
      <c r="O205" s="9">
        <v>-156.983359986518</v>
      </c>
      <c r="P205" s="9">
        <v>-139.38305514314899</v>
      </c>
      <c r="Q205" s="9">
        <v>-143.00108375716499</v>
      </c>
      <c r="R205" s="9">
        <v>-141.306027453192</v>
      </c>
      <c r="S205" s="9">
        <v>-149.78697090459099</v>
      </c>
      <c r="T205" s="9">
        <v>-142.65732235239099</v>
      </c>
      <c r="U205" s="9">
        <v>-151.31801231811099</v>
      </c>
      <c r="V205" s="9">
        <v>-144.02713285642301</v>
      </c>
      <c r="W205" s="9">
        <v>-129.81813873904599</v>
      </c>
      <c r="Z205" t="s">
        <v>505</v>
      </c>
    </row>
    <row r="206" spans="1:26" x14ac:dyDescent="0.25">
      <c r="A206" s="1" t="s">
        <v>151</v>
      </c>
      <c r="B206" s="5" t="s">
        <v>373</v>
      </c>
      <c r="C206" s="3">
        <v>42774</v>
      </c>
      <c r="D206" s="6">
        <f t="shared" si="30"/>
        <v>42590</v>
      </c>
      <c r="E206" s="6">
        <f t="shared" si="31"/>
        <v>42408</v>
      </c>
      <c r="F206" s="6">
        <f t="shared" si="32"/>
        <v>42224</v>
      </c>
      <c r="G206" s="6">
        <f t="shared" si="33"/>
        <v>42043</v>
      </c>
      <c r="H206" s="6">
        <f t="shared" si="34"/>
        <v>41859</v>
      </c>
      <c r="I206" s="6">
        <f t="shared" si="35"/>
        <v>41678</v>
      </c>
      <c r="J206" s="6">
        <f t="shared" si="36"/>
        <v>41494</v>
      </c>
      <c r="K206" s="6">
        <f t="shared" si="37"/>
        <v>41313</v>
      </c>
      <c r="L206" s="6">
        <f t="shared" si="38"/>
        <v>41129</v>
      </c>
      <c r="M206" s="6">
        <f t="shared" si="39"/>
        <v>40947</v>
      </c>
      <c r="N206" s="9">
        <v>-167.13796761354399</v>
      </c>
      <c r="O206" s="9">
        <v>-163.57845893905201</v>
      </c>
      <c r="P206" s="9">
        <v>-163.34107135708501</v>
      </c>
      <c r="Q206" s="9">
        <v>-167.524472010793</v>
      </c>
      <c r="R206" s="9">
        <v>-174.54624929737801</v>
      </c>
      <c r="S206" s="9">
        <v>-184.41167893052901</v>
      </c>
      <c r="T206" s="9">
        <v>-169.319440761533</v>
      </c>
      <c r="U206" s="9">
        <v>-177.37477720555501</v>
      </c>
      <c r="V206" s="9">
        <v>-185.292637894347</v>
      </c>
      <c r="W206" s="9">
        <v>-193.207365499064</v>
      </c>
      <c r="Z206" t="s">
        <v>505</v>
      </c>
    </row>
    <row r="207" spans="1:26" x14ac:dyDescent="0.25">
      <c r="A207" s="1" t="s">
        <v>100</v>
      </c>
      <c r="B207" s="5" t="s">
        <v>322</v>
      </c>
      <c r="C207" s="3">
        <v>41703</v>
      </c>
      <c r="D207" s="6">
        <f t="shared" si="30"/>
        <v>41522</v>
      </c>
      <c r="E207" s="6">
        <f t="shared" si="31"/>
        <v>41338</v>
      </c>
      <c r="F207" s="6">
        <f t="shared" si="32"/>
        <v>41157</v>
      </c>
      <c r="G207" s="6">
        <f t="shared" si="33"/>
        <v>40973</v>
      </c>
      <c r="H207" s="6">
        <f t="shared" si="34"/>
        <v>40791</v>
      </c>
      <c r="I207" s="6">
        <f t="shared" si="35"/>
        <v>40607</v>
      </c>
      <c r="J207" s="6">
        <f t="shared" si="36"/>
        <v>40426</v>
      </c>
      <c r="K207" s="6">
        <f t="shared" si="37"/>
        <v>40242</v>
      </c>
      <c r="L207" s="6">
        <f t="shared" si="38"/>
        <v>40061</v>
      </c>
      <c r="M207" s="6">
        <f t="shared" si="39"/>
        <v>39877</v>
      </c>
      <c r="N207" s="9">
        <v>-179.26695814033599</v>
      </c>
      <c r="O207" s="9">
        <v>-144.63967668856699</v>
      </c>
      <c r="P207" s="9">
        <v>-138.10891450838</v>
      </c>
      <c r="Q207" s="9">
        <v>-147.769054526036</v>
      </c>
      <c r="R207" s="9">
        <v>-128.859977090928</v>
      </c>
      <c r="S207" s="9">
        <v>-147.80524088481701</v>
      </c>
      <c r="T207" s="9">
        <v>-149.29737170012399</v>
      </c>
      <c r="U207" s="9">
        <v>-155.98788567525401</v>
      </c>
      <c r="V207" s="9">
        <v>-150.19691518055001</v>
      </c>
      <c r="W207" s="9">
        <v>-148.37384040308501</v>
      </c>
      <c r="Z207" t="s">
        <v>505</v>
      </c>
    </row>
    <row r="208" spans="1:26" x14ac:dyDescent="0.25">
      <c r="A208" s="1" t="s">
        <v>37</v>
      </c>
      <c r="B208" s="5" t="s">
        <v>259</v>
      </c>
      <c r="C208" s="3">
        <v>40408</v>
      </c>
      <c r="D208" s="6">
        <f t="shared" si="30"/>
        <v>40227</v>
      </c>
      <c r="E208" s="6">
        <f t="shared" si="31"/>
        <v>40043</v>
      </c>
      <c r="F208" s="6">
        <f t="shared" si="32"/>
        <v>39862</v>
      </c>
      <c r="G208" s="6">
        <f t="shared" si="33"/>
        <v>39678</v>
      </c>
      <c r="H208" s="6">
        <f t="shared" si="34"/>
        <v>39496</v>
      </c>
      <c r="I208" s="6">
        <f t="shared" si="35"/>
        <v>39312</v>
      </c>
      <c r="J208" s="6">
        <f t="shared" si="36"/>
        <v>39131</v>
      </c>
      <c r="K208" s="6">
        <f t="shared" si="37"/>
        <v>38947</v>
      </c>
      <c r="L208" s="6">
        <f t="shared" si="38"/>
        <v>38766</v>
      </c>
      <c r="M208" s="6">
        <f t="shared" si="39"/>
        <v>38582</v>
      </c>
      <c r="N208" s="9">
        <v>-196.76725687891999</v>
      </c>
      <c r="O208" s="9">
        <v>-128.86864236307201</v>
      </c>
      <c r="P208" s="9">
        <v>-168.54427801899601</v>
      </c>
      <c r="Q208" s="9">
        <v>-155.15863846948301</v>
      </c>
      <c r="R208" s="9">
        <v>-181.527206127629</v>
      </c>
      <c r="S208" s="9">
        <v>-173.52808664100499</v>
      </c>
      <c r="T208" s="9">
        <v>-195.86611019968399</v>
      </c>
      <c r="U208" s="9">
        <v>-180.96375550058801</v>
      </c>
      <c r="V208" s="9" t="e">
        <v>#N/A</v>
      </c>
      <c r="W208" s="9" t="e">
        <v>#N/A</v>
      </c>
      <c r="Z208" t="s">
        <v>505</v>
      </c>
    </row>
    <row r="209" spans="1:26" x14ac:dyDescent="0.25">
      <c r="A209" s="1" t="s">
        <v>83</v>
      </c>
      <c r="B209" s="5" t="s">
        <v>305</v>
      </c>
      <c r="C209" s="3">
        <v>40452</v>
      </c>
      <c r="D209" s="6">
        <f t="shared" si="30"/>
        <v>40269</v>
      </c>
      <c r="E209" s="6">
        <f t="shared" si="31"/>
        <v>40087</v>
      </c>
      <c r="F209" s="6">
        <f t="shared" si="32"/>
        <v>39904</v>
      </c>
      <c r="G209" s="6">
        <f t="shared" si="33"/>
        <v>39722</v>
      </c>
      <c r="H209" s="6">
        <f t="shared" si="34"/>
        <v>39539</v>
      </c>
      <c r="I209" s="6">
        <f t="shared" si="35"/>
        <v>39356</v>
      </c>
      <c r="J209" s="6">
        <f t="shared" si="36"/>
        <v>39173</v>
      </c>
      <c r="K209" s="6">
        <f t="shared" si="37"/>
        <v>38991</v>
      </c>
      <c r="L209" s="6">
        <f t="shared" si="38"/>
        <v>38808</v>
      </c>
      <c r="M209" s="6">
        <f t="shared" si="39"/>
        <v>38626</v>
      </c>
      <c r="N209" s="9">
        <v>-106.66944296434799</v>
      </c>
      <c r="O209" s="9">
        <v>-128.28266391011701</v>
      </c>
      <c r="P209" s="9">
        <v>-102.483492368342</v>
      </c>
      <c r="Q209" s="9">
        <v>-98.028485756220903</v>
      </c>
      <c r="R209" s="9">
        <v>-121.873197574448</v>
      </c>
      <c r="S209" s="9">
        <v>-123.78672013481599</v>
      </c>
      <c r="T209" s="9">
        <v>-125.107869046982</v>
      </c>
      <c r="U209" s="9">
        <v>-121.20094828355001</v>
      </c>
      <c r="V209" s="9">
        <v>-114.455120261773</v>
      </c>
      <c r="W209" s="9">
        <v>-117.95805873946</v>
      </c>
      <c r="Z209" t="s">
        <v>505</v>
      </c>
    </row>
    <row r="210" spans="1:26" x14ac:dyDescent="0.25">
      <c r="A210" s="1" t="s">
        <v>142</v>
      </c>
      <c r="B210" s="5" t="s">
        <v>364</v>
      </c>
      <c r="C210" s="3">
        <v>43140</v>
      </c>
      <c r="D210" s="6">
        <f t="shared" si="30"/>
        <v>42956</v>
      </c>
      <c r="E210" s="6">
        <f t="shared" si="31"/>
        <v>42775</v>
      </c>
      <c r="F210" s="6">
        <f t="shared" si="32"/>
        <v>42591</v>
      </c>
      <c r="G210" s="6">
        <f t="shared" si="33"/>
        <v>42409</v>
      </c>
      <c r="H210" s="6">
        <f t="shared" si="34"/>
        <v>42225</v>
      </c>
      <c r="I210" s="6">
        <f t="shared" si="35"/>
        <v>42044</v>
      </c>
      <c r="J210" s="6">
        <f t="shared" si="36"/>
        <v>41860</v>
      </c>
      <c r="K210" s="6">
        <f t="shared" si="37"/>
        <v>41679</v>
      </c>
      <c r="L210" s="6">
        <f t="shared" si="38"/>
        <v>41495</v>
      </c>
      <c r="M210" s="6">
        <f t="shared" si="39"/>
        <v>41314</v>
      </c>
      <c r="N210" s="9">
        <v>-127.24878750416001</v>
      </c>
      <c r="O210" s="9">
        <v>-131.86917728127801</v>
      </c>
      <c r="P210" s="9">
        <v>-130.34367102076101</v>
      </c>
      <c r="Q210" s="9">
        <v>-122.839559636543</v>
      </c>
      <c r="R210" s="9">
        <v>-123.229084784869</v>
      </c>
      <c r="S210" s="9">
        <v>-115.46238851926999</v>
      </c>
      <c r="T210" s="9">
        <v>-117.475832963144</v>
      </c>
      <c r="U210" s="9">
        <v>-109.976241862073</v>
      </c>
      <c r="V210" s="9">
        <v>-122.166420636349</v>
      </c>
      <c r="W210" s="9">
        <v>-95.477056002412695</v>
      </c>
      <c r="Z210" t="s">
        <v>505</v>
      </c>
    </row>
    <row r="211" spans="1:26" x14ac:dyDescent="0.25">
      <c r="A211" s="1" t="s">
        <v>172</v>
      </c>
      <c r="B211" s="5" t="s">
        <v>394</v>
      </c>
      <c r="C211" s="3">
        <v>42648</v>
      </c>
      <c r="D211" s="6">
        <f t="shared" si="30"/>
        <v>42465</v>
      </c>
      <c r="E211" s="6">
        <f t="shared" si="31"/>
        <v>42282</v>
      </c>
      <c r="F211" s="6">
        <f t="shared" si="32"/>
        <v>42099</v>
      </c>
      <c r="G211" s="6">
        <f t="shared" si="33"/>
        <v>41917</v>
      </c>
      <c r="H211" s="6">
        <f t="shared" si="34"/>
        <v>41734</v>
      </c>
      <c r="I211" s="6">
        <f t="shared" si="35"/>
        <v>41552</v>
      </c>
      <c r="J211" s="6">
        <f t="shared" si="36"/>
        <v>41369</v>
      </c>
      <c r="K211" s="6">
        <f t="shared" si="37"/>
        <v>41187</v>
      </c>
      <c r="L211" s="6">
        <f t="shared" si="38"/>
        <v>41004</v>
      </c>
      <c r="M211" s="6">
        <f t="shared" si="39"/>
        <v>40821</v>
      </c>
      <c r="N211" s="9">
        <v>-146.83678616370599</v>
      </c>
      <c r="O211" s="9">
        <v>-137.75175997127701</v>
      </c>
      <c r="P211" s="9">
        <v>-147.09452842059301</v>
      </c>
      <c r="Q211" s="9">
        <v>-129.27933303135501</v>
      </c>
      <c r="R211" s="9">
        <v>-145.78332384312699</v>
      </c>
      <c r="S211" s="9">
        <v>-134.92779006167299</v>
      </c>
      <c r="T211" s="9">
        <v>-147.16881961344501</v>
      </c>
      <c r="U211" s="9">
        <v>-137.88438109867101</v>
      </c>
      <c r="V211" s="9">
        <v>-150.26598300731399</v>
      </c>
      <c r="W211" s="9">
        <v>-140.22584549284301</v>
      </c>
      <c r="Z211" t="s">
        <v>505</v>
      </c>
    </row>
    <row r="212" spans="1:26" x14ac:dyDescent="0.25">
      <c r="A212" s="1" t="s">
        <v>118</v>
      </c>
      <c r="B212" s="5" t="s">
        <v>340</v>
      </c>
      <c r="C212" s="3">
        <v>40988</v>
      </c>
      <c r="D212" s="6">
        <f t="shared" si="30"/>
        <v>40806</v>
      </c>
      <c r="E212" s="6">
        <f t="shared" si="31"/>
        <v>40622</v>
      </c>
      <c r="F212" s="6">
        <f t="shared" si="32"/>
        <v>40441</v>
      </c>
      <c r="G212" s="6">
        <f t="shared" si="33"/>
        <v>40257</v>
      </c>
      <c r="H212" s="6">
        <f t="shared" si="34"/>
        <v>40076</v>
      </c>
      <c r="I212" s="6">
        <f t="shared" si="35"/>
        <v>39892</v>
      </c>
      <c r="J212" s="6">
        <f t="shared" si="36"/>
        <v>39711</v>
      </c>
      <c r="K212" s="6">
        <f t="shared" si="37"/>
        <v>39527</v>
      </c>
      <c r="L212" s="6">
        <f t="shared" si="38"/>
        <v>39345</v>
      </c>
      <c r="M212" s="6">
        <f t="shared" si="39"/>
        <v>39161</v>
      </c>
      <c r="N212" s="9">
        <v>-181.218002114428</v>
      </c>
      <c r="O212" s="9">
        <v>-181.391506229859</v>
      </c>
      <c r="P212" s="9">
        <v>-181.56501915273699</v>
      </c>
      <c r="Q212" s="9">
        <v>-181.738527802302</v>
      </c>
      <c r="R212" s="9">
        <v>-188.330138799145</v>
      </c>
      <c r="S212" s="9">
        <v>-162.861659367757</v>
      </c>
      <c r="T212" s="9">
        <v>-171.23693779321999</v>
      </c>
      <c r="U212" s="9">
        <v>-129.525204569132</v>
      </c>
      <c r="V212" s="9">
        <v>-132.78706280429799</v>
      </c>
      <c r="W212" s="9">
        <v>-125.391194552252</v>
      </c>
      <c r="Z212" t="s">
        <v>505</v>
      </c>
    </row>
    <row r="213" spans="1:26" x14ac:dyDescent="0.25">
      <c r="A213" s="1" t="s">
        <v>195</v>
      </c>
      <c r="B213" s="5" t="s">
        <v>417</v>
      </c>
      <c r="C213" s="3">
        <v>39261</v>
      </c>
      <c r="D213" s="6">
        <f t="shared" si="30"/>
        <v>39079</v>
      </c>
      <c r="E213" s="6">
        <f t="shared" si="31"/>
        <v>38896</v>
      </c>
      <c r="F213" s="6">
        <f t="shared" si="32"/>
        <v>38714</v>
      </c>
      <c r="G213" s="6">
        <f t="shared" si="33"/>
        <v>38531</v>
      </c>
      <c r="H213" s="6">
        <f t="shared" si="34"/>
        <v>38349</v>
      </c>
      <c r="I213" s="6">
        <f t="shared" si="35"/>
        <v>38166</v>
      </c>
      <c r="J213" s="6">
        <f t="shared" si="36"/>
        <v>37983</v>
      </c>
      <c r="K213" s="6">
        <f t="shared" si="37"/>
        <v>37800</v>
      </c>
      <c r="L213" s="6">
        <f t="shared" si="38"/>
        <v>37618</v>
      </c>
      <c r="M213" s="6">
        <f t="shared" si="39"/>
        <v>37435</v>
      </c>
      <c r="N213" s="9">
        <v>-168.80289026339801</v>
      </c>
      <c r="O213" s="9">
        <v>-169.15452891267199</v>
      </c>
      <c r="P213" s="9">
        <v>-167.97490600236799</v>
      </c>
      <c r="Q213" s="9">
        <v>-161.81082974389801</v>
      </c>
      <c r="R213" s="9">
        <v>-149.66601976508201</v>
      </c>
      <c r="S213" s="9">
        <v>-162.64374557563701</v>
      </c>
      <c r="T213" s="9">
        <v>-167.85978919922201</v>
      </c>
      <c r="U213" s="9">
        <v>-175.204555813002</v>
      </c>
      <c r="V213" s="9">
        <v>-194.779547931222</v>
      </c>
      <c r="W213" s="9">
        <v>-180.55847948273501</v>
      </c>
      <c r="Z213" t="s">
        <v>505</v>
      </c>
    </row>
    <row r="214" spans="1:26" x14ac:dyDescent="0.25">
      <c r="A214" s="1" t="s">
        <v>77</v>
      </c>
      <c r="B214" s="5" t="s">
        <v>299</v>
      </c>
      <c r="C214" s="3">
        <v>40059</v>
      </c>
      <c r="D214" s="6">
        <f t="shared" si="30"/>
        <v>39875</v>
      </c>
      <c r="E214" s="6">
        <f t="shared" si="31"/>
        <v>39694</v>
      </c>
      <c r="F214" s="6">
        <f t="shared" si="32"/>
        <v>39510</v>
      </c>
      <c r="G214" s="6">
        <f t="shared" si="33"/>
        <v>39328</v>
      </c>
      <c r="H214" s="6">
        <f t="shared" si="34"/>
        <v>39144</v>
      </c>
      <c r="I214" s="6">
        <f t="shared" si="35"/>
        <v>38963</v>
      </c>
      <c r="J214" s="6">
        <f t="shared" si="36"/>
        <v>38779</v>
      </c>
      <c r="K214" s="6">
        <f t="shared" si="37"/>
        <v>38598</v>
      </c>
      <c r="L214" s="6">
        <f t="shared" si="38"/>
        <v>38414</v>
      </c>
      <c r="M214" s="6">
        <f t="shared" si="39"/>
        <v>38233</v>
      </c>
      <c r="N214" s="9">
        <v>-173.38505467551599</v>
      </c>
      <c r="O214" s="9">
        <v>-166.50408157725201</v>
      </c>
      <c r="P214" s="9">
        <v>-160.17643592297301</v>
      </c>
      <c r="Q214" s="9">
        <v>-151.92155443920299</v>
      </c>
      <c r="R214" s="9">
        <v>-147.10487814326001</v>
      </c>
      <c r="S214" s="9">
        <v>-134.25732395474</v>
      </c>
      <c r="T214" s="9">
        <v>-131.62249541813</v>
      </c>
      <c r="U214" s="9">
        <v>-123.562390626366</v>
      </c>
      <c r="V214" s="9">
        <v>-131.97628640928801</v>
      </c>
      <c r="W214" s="9">
        <v>-139.153379339373</v>
      </c>
      <c r="Z214" t="s">
        <v>505</v>
      </c>
    </row>
    <row r="215" spans="1:26" x14ac:dyDescent="0.25">
      <c r="A215" s="1" t="s">
        <v>22</v>
      </c>
      <c r="B215" s="5" t="s">
        <v>244</v>
      </c>
      <c r="C215" s="3">
        <v>38097</v>
      </c>
      <c r="D215" s="6">
        <f t="shared" si="30"/>
        <v>37914</v>
      </c>
      <c r="E215" s="6">
        <f t="shared" si="31"/>
        <v>37731</v>
      </c>
      <c r="F215" s="6">
        <f t="shared" si="32"/>
        <v>37549</v>
      </c>
      <c r="G215" s="6">
        <f t="shared" si="33"/>
        <v>37366</v>
      </c>
      <c r="H215" s="6">
        <f t="shared" si="34"/>
        <v>37184</v>
      </c>
      <c r="I215" s="6">
        <f t="shared" si="35"/>
        <v>37001</v>
      </c>
      <c r="J215" s="6">
        <f t="shared" si="36"/>
        <v>36819</v>
      </c>
      <c r="K215" s="6">
        <f t="shared" si="37"/>
        <v>36636</v>
      </c>
      <c r="L215" s="6">
        <f t="shared" si="38"/>
        <v>36453</v>
      </c>
      <c r="M215" s="6">
        <f t="shared" si="39"/>
        <v>36270</v>
      </c>
      <c r="N215" s="9">
        <v>-195.10384434584901</v>
      </c>
      <c r="O215" s="9">
        <v>-133.57957507092399</v>
      </c>
      <c r="P215" s="9">
        <v>-123.45966598567</v>
      </c>
      <c r="Q215" s="9">
        <v>-133.61067171187</v>
      </c>
      <c r="R215" s="9">
        <v>-139.441642950752</v>
      </c>
      <c r="S215" s="9" t="e">
        <v>#N/A</v>
      </c>
      <c r="T215" s="9" t="e">
        <v>#N/A</v>
      </c>
      <c r="U215" s="9" t="e">
        <v>#N/A</v>
      </c>
      <c r="V215" s="9" t="e">
        <v>#N/A</v>
      </c>
      <c r="W215" s="9" t="e">
        <v>#N/A</v>
      </c>
      <c r="Z215" t="s">
        <v>505</v>
      </c>
    </row>
    <row r="216" spans="1:26" x14ac:dyDescent="0.25">
      <c r="A216" s="1" t="s">
        <v>135</v>
      </c>
      <c r="B216" s="5" t="s">
        <v>357</v>
      </c>
      <c r="C216" s="3">
        <v>39888</v>
      </c>
      <c r="D216" s="6">
        <f t="shared" si="30"/>
        <v>39707</v>
      </c>
      <c r="E216" s="6">
        <f t="shared" si="31"/>
        <v>39523</v>
      </c>
      <c r="F216" s="6">
        <f t="shared" si="32"/>
        <v>39341</v>
      </c>
      <c r="G216" s="6">
        <f t="shared" si="33"/>
        <v>39157</v>
      </c>
      <c r="H216" s="6">
        <f t="shared" si="34"/>
        <v>38976</v>
      </c>
      <c r="I216" s="6">
        <f t="shared" si="35"/>
        <v>38792</v>
      </c>
      <c r="J216" s="6">
        <f t="shared" si="36"/>
        <v>38611</v>
      </c>
      <c r="K216" s="6">
        <f t="shared" si="37"/>
        <v>38427</v>
      </c>
      <c r="L216" s="6">
        <f t="shared" si="38"/>
        <v>38246</v>
      </c>
      <c r="M216" s="6">
        <f t="shared" si="39"/>
        <v>38062</v>
      </c>
      <c r="N216" s="9">
        <v>-150.37471193077701</v>
      </c>
      <c r="O216" s="9">
        <v>-156.720861684976</v>
      </c>
      <c r="P216" s="9">
        <v>-147.550094548971</v>
      </c>
      <c r="Q216" s="9">
        <v>-156.467499190908</v>
      </c>
      <c r="R216" s="9">
        <v>-152.502156707691</v>
      </c>
      <c r="S216" s="9">
        <v>-164.25405221047001</v>
      </c>
      <c r="T216" s="9">
        <v>-149.715610946601</v>
      </c>
      <c r="U216" s="9">
        <v>-161.841380880234</v>
      </c>
      <c r="V216" s="9">
        <v>-152.50396596801801</v>
      </c>
      <c r="W216" s="9">
        <v>-158.101948116779</v>
      </c>
      <c r="Z216" t="s">
        <v>505</v>
      </c>
    </row>
    <row r="219" spans="1:26" x14ac:dyDescent="0.25">
      <c r="A219">
        <v>-250</v>
      </c>
      <c r="B219">
        <v>150.01</v>
      </c>
      <c r="N219" t="s">
        <v>492</v>
      </c>
      <c r="O219" s="1">
        <f t="shared" ref="O219:X219" si="40">COUNTIFS(N$2:N$216,"&gt;="&amp;$A219,N$2:N$216,"&lt;"&amp;$B219)</f>
        <v>215</v>
      </c>
      <c r="P219" s="1">
        <f t="shared" si="40"/>
        <v>213</v>
      </c>
      <c r="Q219" s="1">
        <f t="shared" si="40"/>
        <v>213</v>
      </c>
      <c r="R219" s="1">
        <f t="shared" si="40"/>
        <v>213</v>
      </c>
      <c r="S219" s="1">
        <f t="shared" si="40"/>
        <v>212</v>
      </c>
      <c r="T219" s="1">
        <f t="shared" si="40"/>
        <v>208</v>
      </c>
      <c r="U219" s="1">
        <f t="shared" si="40"/>
        <v>202</v>
      </c>
      <c r="V219" s="1">
        <f t="shared" si="40"/>
        <v>199</v>
      </c>
      <c r="W219" s="1">
        <f t="shared" si="40"/>
        <v>194</v>
      </c>
      <c r="X219" s="1">
        <f t="shared" si="40"/>
        <v>193</v>
      </c>
    </row>
    <row r="220" spans="1:26" x14ac:dyDescent="0.25">
      <c r="O220" s="12" t="s">
        <v>451</v>
      </c>
      <c r="P220" s="12" t="s">
        <v>452</v>
      </c>
      <c r="Q220" s="12" t="s">
        <v>453</v>
      </c>
      <c r="R220" s="12" t="s">
        <v>454</v>
      </c>
      <c r="S220" s="12" t="s">
        <v>455</v>
      </c>
      <c r="T220" s="12" t="s">
        <v>456</v>
      </c>
      <c r="U220" s="12" t="s">
        <v>457</v>
      </c>
      <c r="V220" s="12" t="s">
        <v>458</v>
      </c>
      <c r="W220" s="12" t="s">
        <v>459</v>
      </c>
      <c r="X220" s="12" t="s">
        <v>460</v>
      </c>
    </row>
    <row r="221" spans="1:26" x14ac:dyDescent="0.25">
      <c r="A221">
        <v>0</v>
      </c>
      <c r="B221">
        <v>150.01</v>
      </c>
      <c r="N221" t="s">
        <v>466</v>
      </c>
      <c r="O221" s="1">
        <f t="shared" ref="O221:X221" si="41">COUNTIFS(N$2:N$216,"&gt;="&amp;$A221,N$2:N$216,"&lt;"&amp;$B221)</f>
        <v>0</v>
      </c>
      <c r="P221" s="1">
        <f t="shared" si="41"/>
        <v>0</v>
      </c>
      <c r="Q221" s="1">
        <f t="shared" si="41"/>
        <v>2</v>
      </c>
      <c r="R221" s="1">
        <f t="shared" si="41"/>
        <v>2</v>
      </c>
      <c r="S221" s="1">
        <f t="shared" si="41"/>
        <v>2</v>
      </c>
      <c r="T221" s="1">
        <f t="shared" si="41"/>
        <v>2</v>
      </c>
      <c r="U221" s="1">
        <f t="shared" si="41"/>
        <v>1</v>
      </c>
      <c r="V221" s="1">
        <f t="shared" si="41"/>
        <v>1</v>
      </c>
      <c r="W221" s="1">
        <f t="shared" si="41"/>
        <v>0</v>
      </c>
      <c r="X221" s="1">
        <f t="shared" si="41"/>
        <v>1</v>
      </c>
    </row>
    <row r="222" spans="1:26" x14ac:dyDescent="0.25">
      <c r="A222">
        <v>-100</v>
      </c>
      <c r="B222">
        <f>A221</f>
        <v>0</v>
      </c>
      <c r="N222" t="s">
        <v>479</v>
      </c>
      <c r="O222" s="1">
        <f t="shared" ref="O222:X222" si="42">COUNTIFS(N$2:N$216,"&gt;="&amp;$A222,N$2:N$216,"&lt;"&amp;$B222)</f>
        <v>15</v>
      </c>
      <c r="P222" s="1">
        <f t="shared" si="42"/>
        <v>16</v>
      </c>
      <c r="Q222" s="1">
        <f t="shared" si="42"/>
        <v>14</v>
      </c>
      <c r="R222" s="1">
        <f t="shared" si="42"/>
        <v>19</v>
      </c>
      <c r="S222" s="1">
        <f t="shared" si="42"/>
        <v>16</v>
      </c>
      <c r="T222" s="1">
        <f t="shared" si="42"/>
        <v>18</v>
      </c>
      <c r="U222" s="1">
        <f t="shared" si="42"/>
        <v>24</v>
      </c>
      <c r="V222" s="1">
        <f t="shared" si="42"/>
        <v>23</v>
      </c>
      <c r="W222" s="1">
        <f t="shared" si="42"/>
        <v>21</v>
      </c>
      <c r="X222" s="1">
        <f t="shared" si="42"/>
        <v>19</v>
      </c>
    </row>
    <row r="223" spans="1:26" x14ac:dyDescent="0.25">
      <c r="A223">
        <v>-178</v>
      </c>
      <c r="B223">
        <f>A222</f>
        <v>-100</v>
      </c>
      <c r="N223" t="s">
        <v>491</v>
      </c>
      <c r="O223" s="1">
        <f t="shared" ref="O223:X223" si="43">COUNTIFS(N$2:N$216,"&gt;="&amp;$A223,N$2:N$216,"&lt;"&amp;$B223)</f>
        <v>141</v>
      </c>
      <c r="P223" s="1">
        <f t="shared" si="43"/>
        <v>152</v>
      </c>
      <c r="Q223" s="1">
        <f t="shared" si="43"/>
        <v>155</v>
      </c>
      <c r="R223" s="1">
        <f t="shared" si="43"/>
        <v>157</v>
      </c>
      <c r="S223" s="1">
        <f t="shared" si="43"/>
        <v>160</v>
      </c>
      <c r="T223" s="1">
        <f t="shared" si="43"/>
        <v>154</v>
      </c>
      <c r="U223" s="1">
        <f t="shared" si="43"/>
        <v>147</v>
      </c>
      <c r="V223" s="1">
        <f t="shared" si="43"/>
        <v>150</v>
      </c>
      <c r="W223" s="1">
        <f t="shared" si="43"/>
        <v>146</v>
      </c>
      <c r="X223" s="1">
        <f t="shared" si="43"/>
        <v>145</v>
      </c>
    </row>
    <row r="224" spans="1:26" x14ac:dyDescent="0.25">
      <c r="A224">
        <v>-250</v>
      </c>
      <c r="B224">
        <f>A223</f>
        <v>-178</v>
      </c>
      <c r="N224" t="s">
        <v>467</v>
      </c>
      <c r="O224" s="1">
        <f t="shared" ref="O224:X224" si="44">COUNTIFS(N$2:N$216,"&gt;="&amp;$A224,N$2:N$216,"&lt;"&amp;$B224)</f>
        <v>59</v>
      </c>
      <c r="P224" s="1">
        <f t="shared" si="44"/>
        <v>45</v>
      </c>
      <c r="Q224" s="1">
        <f t="shared" si="44"/>
        <v>42</v>
      </c>
      <c r="R224" s="1">
        <f t="shared" si="44"/>
        <v>35</v>
      </c>
      <c r="S224" s="1">
        <f t="shared" si="44"/>
        <v>34</v>
      </c>
      <c r="T224" s="1">
        <f t="shared" si="44"/>
        <v>34</v>
      </c>
      <c r="U224" s="1">
        <f t="shared" si="44"/>
        <v>30</v>
      </c>
      <c r="V224" s="1">
        <f t="shared" si="44"/>
        <v>25</v>
      </c>
      <c r="W224" s="1">
        <f t="shared" si="44"/>
        <v>27</v>
      </c>
      <c r="X224" s="1">
        <f t="shared" si="44"/>
        <v>28</v>
      </c>
    </row>
    <row r="227" spans="14:24" ht="45" x14ac:dyDescent="0.25">
      <c r="O227" s="10" t="s">
        <v>493</v>
      </c>
      <c r="P227" s="10" t="s">
        <v>494</v>
      </c>
      <c r="Q227" s="10" t="s">
        <v>495</v>
      </c>
      <c r="R227" s="10" t="s">
        <v>496</v>
      </c>
      <c r="S227" s="10" t="s">
        <v>497</v>
      </c>
      <c r="T227" s="10" t="s">
        <v>498</v>
      </c>
      <c r="U227" s="10" t="s">
        <v>499</v>
      </c>
      <c r="V227" s="10" t="s">
        <v>500</v>
      </c>
      <c r="W227" s="10" t="s">
        <v>501</v>
      </c>
      <c r="X227" s="10" t="s">
        <v>502</v>
      </c>
    </row>
    <row r="228" spans="14:24" x14ac:dyDescent="0.25">
      <c r="N228" t="s">
        <v>466</v>
      </c>
      <c r="O228" s="11">
        <f t="shared" ref="O228:X228" si="45">O221/O$219</f>
        <v>0</v>
      </c>
      <c r="P228" s="11">
        <f t="shared" si="45"/>
        <v>0</v>
      </c>
      <c r="Q228" s="11">
        <f t="shared" si="45"/>
        <v>9.3896713615023476E-3</v>
      </c>
      <c r="R228" s="11">
        <f t="shared" si="45"/>
        <v>9.3896713615023476E-3</v>
      </c>
      <c r="S228" s="11">
        <f t="shared" si="45"/>
        <v>9.433962264150943E-3</v>
      </c>
      <c r="T228" s="11">
        <f t="shared" si="45"/>
        <v>9.6153846153846159E-3</v>
      </c>
      <c r="U228" s="11">
        <f t="shared" si="45"/>
        <v>4.9504950495049506E-3</v>
      </c>
      <c r="V228" s="11">
        <f t="shared" si="45"/>
        <v>5.0251256281407036E-3</v>
      </c>
      <c r="W228" s="11">
        <f t="shared" si="45"/>
        <v>0</v>
      </c>
      <c r="X228" s="11">
        <f t="shared" si="45"/>
        <v>5.1813471502590676E-3</v>
      </c>
    </row>
    <row r="229" spans="14:24" x14ac:dyDescent="0.25">
      <c r="N229" t="s">
        <v>479</v>
      </c>
      <c r="O229" s="11">
        <f t="shared" ref="O229:X229" si="46">O222/O$219</f>
        <v>6.9767441860465115E-2</v>
      </c>
      <c r="P229" s="11">
        <f t="shared" si="46"/>
        <v>7.5117370892018781E-2</v>
      </c>
      <c r="Q229" s="11">
        <f t="shared" si="46"/>
        <v>6.5727699530516437E-2</v>
      </c>
      <c r="R229" s="11">
        <f t="shared" si="46"/>
        <v>8.9201877934272297E-2</v>
      </c>
      <c r="S229" s="11">
        <f t="shared" si="46"/>
        <v>7.5471698113207544E-2</v>
      </c>
      <c r="T229" s="11">
        <f t="shared" si="46"/>
        <v>8.6538461538461536E-2</v>
      </c>
      <c r="U229" s="11">
        <f t="shared" si="46"/>
        <v>0.11881188118811881</v>
      </c>
      <c r="V229" s="11">
        <f t="shared" si="46"/>
        <v>0.11557788944723618</v>
      </c>
      <c r="W229" s="11">
        <f t="shared" si="46"/>
        <v>0.10824742268041238</v>
      </c>
      <c r="X229" s="11">
        <f t="shared" si="46"/>
        <v>9.8445595854922283E-2</v>
      </c>
    </row>
    <row r="230" spans="14:24" x14ac:dyDescent="0.25">
      <c r="N230" t="s">
        <v>491</v>
      </c>
      <c r="O230" s="11">
        <f t="shared" ref="O230:X230" si="47">O223/O$219</f>
        <v>0.65581395348837213</v>
      </c>
      <c r="P230" s="11">
        <f t="shared" si="47"/>
        <v>0.71361502347417838</v>
      </c>
      <c r="Q230" s="11">
        <f t="shared" si="47"/>
        <v>0.72769953051643188</v>
      </c>
      <c r="R230" s="11">
        <f t="shared" si="47"/>
        <v>0.73708920187793425</v>
      </c>
      <c r="S230" s="11">
        <f t="shared" si="47"/>
        <v>0.75471698113207553</v>
      </c>
      <c r="T230" s="11">
        <f t="shared" si="47"/>
        <v>0.74038461538461542</v>
      </c>
      <c r="U230" s="11">
        <f t="shared" si="47"/>
        <v>0.7277227722772277</v>
      </c>
      <c r="V230" s="11">
        <f t="shared" si="47"/>
        <v>0.75376884422110557</v>
      </c>
      <c r="W230" s="11">
        <f t="shared" si="47"/>
        <v>0.75257731958762886</v>
      </c>
      <c r="X230" s="11">
        <f t="shared" si="47"/>
        <v>0.75129533678756477</v>
      </c>
    </row>
    <row r="231" spans="14:24" x14ac:dyDescent="0.25">
      <c r="N231" t="s">
        <v>467</v>
      </c>
      <c r="O231" s="11">
        <f t="shared" ref="O231:X231" si="48">O224/O$219</f>
        <v>0.2744186046511628</v>
      </c>
      <c r="P231" s="11">
        <f t="shared" si="48"/>
        <v>0.21126760563380281</v>
      </c>
      <c r="Q231" s="11">
        <f t="shared" si="48"/>
        <v>0.19718309859154928</v>
      </c>
      <c r="R231" s="11">
        <f t="shared" si="48"/>
        <v>0.16431924882629109</v>
      </c>
      <c r="S231" s="11">
        <f t="shared" si="48"/>
        <v>0.16037735849056603</v>
      </c>
      <c r="T231" s="11">
        <f t="shared" si="48"/>
        <v>0.16346153846153846</v>
      </c>
      <c r="U231" s="11">
        <f t="shared" si="48"/>
        <v>0.14851485148514851</v>
      </c>
      <c r="V231" s="11">
        <f t="shared" si="48"/>
        <v>0.12562814070351758</v>
      </c>
      <c r="W231" s="11">
        <f t="shared" si="48"/>
        <v>0.13917525773195877</v>
      </c>
      <c r="X231" s="11">
        <f t="shared" si="48"/>
        <v>0.14507772020725387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BCC33-16A8-4E6B-BB3C-CBDD1301D707}">
  <sheetPr codeName="Sheet5"/>
  <dimension ref="A1:AB226"/>
  <sheetViews>
    <sheetView workbookViewId="0">
      <pane xSplit="3" ySplit="1" topLeftCell="E177" activePane="bottomRight" state="frozen"/>
      <selection pane="topRight" activeCell="D1" sqref="D1"/>
      <selection pane="bottomLeft" activeCell="A2" sqref="A2"/>
      <selection pane="bottomRight" activeCell="P211" sqref="P211"/>
    </sheetView>
  </sheetViews>
  <sheetFormatPr defaultColWidth="13.28515625" defaultRowHeight="15" x14ac:dyDescent="0.25"/>
  <cols>
    <col min="2" max="2" width="30.7109375" customWidth="1"/>
    <col min="3" max="3" width="13.28515625" style="1"/>
    <col min="4" max="16" width="13.28515625" customWidth="1"/>
  </cols>
  <sheetData>
    <row r="1" spans="1:28" ht="30" x14ac:dyDescent="0.25">
      <c r="A1" s="2" t="s">
        <v>0</v>
      </c>
      <c r="B1" s="4" t="s">
        <v>217</v>
      </c>
      <c r="C1" s="2" t="s">
        <v>480</v>
      </c>
      <c r="D1" s="2" t="s">
        <v>481</v>
      </c>
      <c r="E1" s="2" t="s">
        <v>482</v>
      </c>
      <c r="F1" s="2" t="s">
        <v>483</v>
      </c>
      <c r="G1" s="2" t="s">
        <v>484</v>
      </c>
      <c r="H1" s="2" t="s">
        <v>485</v>
      </c>
      <c r="I1" s="2" t="s">
        <v>486</v>
      </c>
      <c r="J1" s="2" t="s">
        <v>487</v>
      </c>
      <c r="K1" s="2" t="s">
        <v>488</v>
      </c>
      <c r="L1" s="2" t="s">
        <v>490</v>
      </c>
      <c r="M1" s="2" t="s">
        <v>489</v>
      </c>
      <c r="N1" s="2" t="s">
        <v>506</v>
      </c>
      <c r="O1" s="2" t="s">
        <v>507</v>
      </c>
      <c r="P1" s="2" t="s">
        <v>508</v>
      </c>
      <c r="Q1" s="12" t="s">
        <v>451</v>
      </c>
      <c r="R1" s="12" t="s">
        <v>452</v>
      </c>
      <c r="S1" s="12" t="s">
        <v>453</v>
      </c>
      <c r="T1" s="12" t="s">
        <v>454</v>
      </c>
      <c r="U1" s="12" t="s">
        <v>455</v>
      </c>
      <c r="V1" s="12" t="s">
        <v>456</v>
      </c>
      <c r="W1" s="12" t="s">
        <v>457</v>
      </c>
      <c r="X1" s="12" t="s">
        <v>458</v>
      </c>
      <c r="Y1" s="12" t="s">
        <v>459</v>
      </c>
      <c r="Z1" s="12" t="s">
        <v>460</v>
      </c>
      <c r="AA1" s="12" t="s">
        <v>463</v>
      </c>
      <c r="AB1" s="12" t="s">
        <v>463</v>
      </c>
    </row>
    <row r="2" spans="1:28" x14ac:dyDescent="0.25">
      <c r="A2" s="1" t="s">
        <v>177</v>
      </c>
      <c r="B2" s="5" t="s">
        <v>399</v>
      </c>
      <c r="C2" s="3">
        <v>42290</v>
      </c>
      <c r="D2" s="6">
        <f t="shared" ref="D2:D65" si="0">DATE(YEAR($C2),MONTH($C2)-6,DAY($C2))</f>
        <v>42107</v>
      </c>
      <c r="E2" s="6">
        <f t="shared" ref="E2:E65" si="1">DATE(YEAR($C2)-1,MONTH($C2),DAY($C2))</f>
        <v>41925</v>
      </c>
      <c r="F2" s="6">
        <f t="shared" ref="F2:F65" si="2">DATE(YEAR($C2)-1,MONTH($C2)-6,DAY($C2))</f>
        <v>41742</v>
      </c>
      <c r="G2" s="6">
        <f t="shared" ref="G2:G65" si="3">DATE(YEAR($C2)-2,MONTH($C2),DAY($C2))</f>
        <v>41560</v>
      </c>
      <c r="H2" s="6">
        <f t="shared" ref="H2:H65" si="4">DATE(YEAR($C2)-2,MONTH($C2)-6,DAY($C2))</f>
        <v>41377</v>
      </c>
      <c r="I2" s="6">
        <f t="shared" ref="I2:I65" si="5">DATE(YEAR($C2)-3,MONTH($C2),DAY($C2))</f>
        <v>41195</v>
      </c>
      <c r="J2" s="6">
        <f t="shared" ref="J2:J65" si="6">DATE(YEAR($C2)-3,MONTH($C2)-6,DAY($C2))</f>
        <v>41012</v>
      </c>
      <c r="K2" s="6">
        <f t="shared" ref="K2:K65" si="7">DATE(YEAR($C2)-4,MONTH($C2),DAY($C2))</f>
        <v>40829</v>
      </c>
      <c r="L2" s="6">
        <f t="shared" ref="L2:L65" si="8">DATE(YEAR($C2)-4,MONTH($C2)-6,DAY($C2))</f>
        <v>40646</v>
      </c>
      <c r="M2" s="6">
        <f t="shared" ref="M2:M65" si="9">DATE(YEAR($C2)-5,MONTH($C2),DAY($C2))</f>
        <v>40464</v>
      </c>
      <c r="N2" s="6">
        <v>36871</v>
      </c>
      <c r="O2" s="13">
        <v>430</v>
      </c>
      <c r="P2" s="14">
        <v>129299.6</v>
      </c>
      <c r="Q2" s="9">
        <v>-179.997704593191</v>
      </c>
      <c r="R2" s="9">
        <v>-180.17233085070899</v>
      </c>
      <c r="S2" s="9">
        <v>-180.34557646719401</v>
      </c>
      <c r="T2" s="9">
        <v>-180.51897492111399</v>
      </c>
      <c r="U2" s="9">
        <v>-180.692319458675</v>
      </c>
      <c r="V2" s="9">
        <v>-180.865704777356</v>
      </c>
      <c r="W2" s="9">
        <v>-181.04001715625401</v>
      </c>
      <c r="X2" s="9">
        <v>-181.21389595215999</v>
      </c>
      <c r="Y2" s="9">
        <v>-181.38732046928999</v>
      </c>
      <c r="Z2" s="9">
        <v>-181.560730067393</v>
      </c>
    </row>
    <row r="3" spans="1:28" x14ac:dyDescent="0.25">
      <c r="A3" s="1" t="s">
        <v>36</v>
      </c>
      <c r="B3" s="5" t="s">
        <v>258</v>
      </c>
      <c r="C3" s="3">
        <v>39107</v>
      </c>
      <c r="D3" s="6">
        <f t="shared" si="0"/>
        <v>38923</v>
      </c>
      <c r="E3" s="6">
        <f t="shared" si="1"/>
        <v>38742</v>
      </c>
      <c r="F3" s="6">
        <f t="shared" si="2"/>
        <v>38558</v>
      </c>
      <c r="G3" s="6">
        <f t="shared" si="3"/>
        <v>38377</v>
      </c>
      <c r="H3" s="6">
        <f t="shared" si="4"/>
        <v>38193</v>
      </c>
      <c r="I3" s="6">
        <f t="shared" si="5"/>
        <v>38011</v>
      </c>
      <c r="J3" s="6">
        <f t="shared" si="6"/>
        <v>37827</v>
      </c>
      <c r="K3" s="6">
        <f t="shared" si="7"/>
        <v>37646</v>
      </c>
      <c r="L3" s="6">
        <f t="shared" si="8"/>
        <v>37462</v>
      </c>
      <c r="M3" s="6">
        <f t="shared" si="9"/>
        <v>37281</v>
      </c>
      <c r="N3" s="6">
        <v>37267</v>
      </c>
      <c r="O3" s="13">
        <v>452.55500000000001</v>
      </c>
      <c r="P3" s="14">
        <v>71610.3</v>
      </c>
      <c r="Q3" s="9">
        <v>-137.22733785509999</v>
      </c>
      <c r="R3" s="9">
        <v>-141.76275048506</v>
      </c>
      <c r="S3" s="9">
        <v>-132.170584436826</v>
      </c>
      <c r="T3" s="9">
        <v>-144.19365072525801</v>
      </c>
      <c r="U3" s="9">
        <v>-146.97024002778701</v>
      </c>
      <c r="V3" s="9">
        <v>-190.900127534554</v>
      </c>
      <c r="W3" s="9">
        <v>-197.99971621356201</v>
      </c>
      <c r="X3" s="9">
        <v>-203.184530804969</v>
      </c>
      <c r="Y3" s="9">
        <v>-207.779556814427</v>
      </c>
      <c r="Z3" s="9">
        <v>-198.58398854289101</v>
      </c>
    </row>
    <row r="4" spans="1:28" x14ac:dyDescent="0.25">
      <c r="A4" s="1" t="s">
        <v>146</v>
      </c>
      <c r="B4" s="5" t="s">
        <v>368</v>
      </c>
      <c r="C4" s="3">
        <v>40633</v>
      </c>
      <c r="D4" s="6">
        <f t="shared" si="0"/>
        <v>40452</v>
      </c>
      <c r="E4" s="6">
        <f t="shared" si="1"/>
        <v>40268</v>
      </c>
      <c r="F4" s="6">
        <f t="shared" si="2"/>
        <v>40087</v>
      </c>
      <c r="G4" s="6">
        <f t="shared" si="3"/>
        <v>39903</v>
      </c>
      <c r="H4" s="6">
        <f t="shared" si="4"/>
        <v>39722</v>
      </c>
      <c r="I4" s="6">
        <f t="shared" si="5"/>
        <v>39538</v>
      </c>
      <c r="J4" s="6">
        <f t="shared" si="6"/>
        <v>39356</v>
      </c>
      <c r="K4" s="6">
        <f t="shared" si="7"/>
        <v>39172</v>
      </c>
      <c r="L4" s="6">
        <f t="shared" si="8"/>
        <v>38991</v>
      </c>
      <c r="M4" s="6">
        <f t="shared" si="9"/>
        <v>38807</v>
      </c>
      <c r="N4" s="6">
        <v>36644</v>
      </c>
      <c r="O4" s="13">
        <v>93.625</v>
      </c>
      <c r="P4" s="14">
        <v>69663</v>
      </c>
      <c r="Q4" s="9">
        <v>-179.13680128963199</v>
      </c>
      <c r="R4" s="9">
        <v>-116.562939528833</v>
      </c>
      <c r="S4" s="9">
        <v>-127.01160735423601</v>
      </c>
      <c r="T4" s="9">
        <v>-122.267318771571</v>
      </c>
      <c r="U4" s="9">
        <v>-107.84792397184</v>
      </c>
      <c r="V4" s="9">
        <v>-93.731557552414003</v>
      </c>
      <c r="W4" s="9">
        <v>-95.921013569307803</v>
      </c>
      <c r="X4" s="9">
        <v>-94.208595004344701</v>
      </c>
      <c r="Y4" s="9">
        <v>-113.59124040751099</v>
      </c>
      <c r="Z4" s="9">
        <v>-107.969298864645</v>
      </c>
    </row>
    <row r="5" spans="1:28" x14ac:dyDescent="0.25">
      <c r="A5" s="1" t="s">
        <v>22</v>
      </c>
      <c r="B5" s="5" t="s">
        <v>244</v>
      </c>
      <c r="C5" s="3">
        <v>38097</v>
      </c>
      <c r="D5" s="6">
        <f t="shared" si="0"/>
        <v>37914</v>
      </c>
      <c r="E5" s="6">
        <f t="shared" si="1"/>
        <v>37731</v>
      </c>
      <c r="F5" s="6">
        <f t="shared" si="2"/>
        <v>37549</v>
      </c>
      <c r="G5" s="6">
        <f t="shared" si="3"/>
        <v>37366</v>
      </c>
      <c r="H5" s="6">
        <f t="shared" si="4"/>
        <v>37184</v>
      </c>
      <c r="I5" s="6">
        <f t="shared" si="5"/>
        <v>37001</v>
      </c>
      <c r="J5" s="6">
        <f t="shared" si="6"/>
        <v>36819</v>
      </c>
      <c r="K5" s="6">
        <f t="shared" si="7"/>
        <v>36636</v>
      </c>
      <c r="L5" s="6">
        <f t="shared" si="8"/>
        <v>36453</v>
      </c>
      <c r="M5" s="6">
        <f t="shared" si="9"/>
        <v>36270</v>
      </c>
      <c r="N5" s="6">
        <v>37054</v>
      </c>
      <c r="O5" s="13">
        <v>19.09</v>
      </c>
      <c r="P5" s="14">
        <v>55133</v>
      </c>
      <c r="Q5" s="9">
        <v>-195.10384434584901</v>
      </c>
      <c r="R5" s="9">
        <v>-133.57957507092399</v>
      </c>
      <c r="S5" s="9">
        <v>-123.45966598567</v>
      </c>
      <c r="T5" s="9">
        <v>-133.61067171187</v>
      </c>
      <c r="U5" s="9">
        <v>-139.441642950752</v>
      </c>
      <c r="V5" s="9" t="e">
        <v>#N/A</v>
      </c>
      <c r="W5" s="9" t="e">
        <v>#N/A</v>
      </c>
      <c r="X5" s="9" t="e">
        <v>#N/A</v>
      </c>
      <c r="Y5" s="9" t="e">
        <v>#N/A</v>
      </c>
      <c r="Z5" s="9" t="e">
        <v>#N/A</v>
      </c>
    </row>
    <row r="6" spans="1:28" x14ac:dyDescent="0.25">
      <c r="A6" s="1" t="s">
        <v>28</v>
      </c>
      <c r="B6" s="5" t="s">
        <v>250</v>
      </c>
      <c r="C6" s="3">
        <v>40287</v>
      </c>
      <c r="D6" s="6">
        <f t="shared" si="0"/>
        <v>40105</v>
      </c>
      <c r="E6" s="6">
        <f t="shared" si="1"/>
        <v>39922</v>
      </c>
      <c r="F6" s="6">
        <f t="shared" si="2"/>
        <v>39740</v>
      </c>
      <c r="G6" s="6">
        <f t="shared" si="3"/>
        <v>39557</v>
      </c>
      <c r="H6" s="6">
        <f t="shared" si="4"/>
        <v>39374</v>
      </c>
      <c r="I6" s="6">
        <f t="shared" si="5"/>
        <v>39191</v>
      </c>
      <c r="J6" s="6">
        <f t="shared" si="6"/>
        <v>39009</v>
      </c>
      <c r="K6" s="6">
        <f t="shared" si="7"/>
        <v>38826</v>
      </c>
      <c r="L6" s="6">
        <f t="shared" si="8"/>
        <v>38644</v>
      </c>
      <c r="M6" s="6">
        <f t="shared" si="9"/>
        <v>38461</v>
      </c>
      <c r="N6" s="6">
        <v>36167</v>
      </c>
      <c r="O6" s="13">
        <v>2388.9380000000001</v>
      </c>
      <c r="P6" s="14">
        <v>51677.4</v>
      </c>
      <c r="Q6" s="9">
        <v>-147.41435670655699</v>
      </c>
      <c r="R6" s="9">
        <v>-149.61616652077299</v>
      </c>
      <c r="S6" s="9">
        <v>-150.71062517192601</v>
      </c>
      <c r="T6" s="9">
        <v>-151.69906271648</v>
      </c>
      <c r="U6" s="9">
        <v>-154.887511548118</v>
      </c>
      <c r="V6" s="9">
        <v>-156.312751120179</v>
      </c>
      <c r="W6" s="9">
        <v>-157.46448696876601</v>
      </c>
      <c r="X6" s="9">
        <v>-159.245818094453</v>
      </c>
      <c r="Y6" s="9">
        <v>-162.629690105348</v>
      </c>
      <c r="Z6" s="9">
        <v>-151.797162221587</v>
      </c>
    </row>
    <row r="7" spans="1:28" x14ac:dyDescent="0.25">
      <c r="A7" s="1" t="s">
        <v>118</v>
      </c>
      <c r="B7" s="5" t="s">
        <v>340</v>
      </c>
      <c r="C7" s="3">
        <v>40988</v>
      </c>
      <c r="D7" s="6">
        <f t="shared" si="0"/>
        <v>40806</v>
      </c>
      <c r="E7" s="6">
        <f t="shared" si="1"/>
        <v>40622</v>
      </c>
      <c r="F7" s="6">
        <f t="shared" si="2"/>
        <v>40441</v>
      </c>
      <c r="G7" s="6">
        <f t="shared" si="3"/>
        <v>40257</v>
      </c>
      <c r="H7" s="6">
        <f t="shared" si="4"/>
        <v>40076</v>
      </c>
      <c r="I7" s="6">
        <f t="shared" si="5"/>
        <v>39892</v>
      </c>
      <c r="J7" s="6">
        <f t="shared" si="6"/>
        <v>39711</v>
      </c>
      <c r="K7" s="6">
        <f t="shared" si="7"/>
        <v>39527</v>
      </c>
      <c r="L7" s="6">
        <f t="shared" si="8"/>
        <v>39345</v>
      </c>
      <c r="M7" s="6">
        <f t="shared" si="9"/>
        <v>39161</v>
      </c>
      <c r="N7" s="6">
        <v>38846</v>
      </c>
      <c r="O7" s="13">
        <v>46.42</v>
      </c>
      <c r="P7" s="14">
        <v>46060.5</v>
      </c>
      <c r="Q7" s="9">
        <v>-181.218002114428</v>
      </c>
      <c r="R7" s="9">
        <v>-181.391506229859</v>
      </c>
      <c r="S7" s="9">
        <v>-181.56501915273699</v>
      </c>
      <c r="T7" s="9">
        <v>-181.738527802302</v>
      </c>
      <c r="U7" s="9">
        <v>-188.330138799145</v>
      </c>
      <c r="V7" s="9">
        <v>-162.861659367757</v>
      </c>
      <c r="W7" s="9">
        <v>-171.23693779321999</v>
      </c>
      <c r="X7" s="9">
        <v>-129.525204569132</v>
      </c>
      <c r="Y7" s="9">
        <v>-132.78706280429799</v>
      </c>
      <c r="Z7" s="9">
        <v>-125.391194552252</v>
      </c>
    </row>
    <row r="8" spans="1:28" x14ac:dyDescent="0.25">
      <c r="A8" s="1" t="s">
        <v>124</v>
      </c>
      <c r="B8" s="5" t="s">
        <v>346</v>
      </c>
      <c r="C8" s="3">
        <v>40974</v>
      </c>
      <c r="D8" s="6">
        <f t="shared" si="0"/>
        <v>40792</v>
      </c>
      <c r="E8" s="6">
        <f t="shared" si="1"/>
        <v>40608</v>
      </c>
      <c r="F8" s="6">
        <f t="shared" si="2"/>
        <v>40427</v>
      </c>
      <c r="G8" s="6">
        <f t="shared" si="3"/>
        <v>40243</v>
      </c>
      <c r="H8" s="6">
        <f t="shared" si="4"/>
        <v>40062</v>
      </c>
      <c r="I8" s="6">
        <f t="shared" si="5"/>
        <v>39878</v>
      </c>
      <c r="J8" s="6">
        <f t="shared" si="6"/>
        <v>39697</v>
      </c>
      <c r="K8" s="6">
        <f t="shared" si="7"/>
        <v>39513</v>
      </c>
      <c r="L8" s="6">
        <f t="shared" si="8"/>
        <v>39331</v>
      </c>
      <c r="M8" s="6">
        <f t="shared" si="9"/>
        <v>39147</v>
      </c>
      <c r="N8" s="6">
        <v>39115</v>
      </c>
      <c r="O8" s="13">
        <v>85.8</v>
      </c>
      <c r="P8" s="14">
        <v>45479</v>
      </c>
      <c r="Q8" s="9">
        <v>-180.23530476448201</v>
      </c>
      <c r="R8" s="9">
        <v>-180.37991268229601</v>
      </c>
      <c r="S8" s="9">
        <v>-180.58238851996401</v>
      </c>
      <c r="T8" s="9">
        <v>-180.72698769925501</v>
      </c>
      <c r="U8" s="9">
        <v>-123.85669409723501</v>
      </c>
      <c r="V8" s="9">
        <v>-124.384511600477</v>
      </c>
      <c r="W8" s="9">
        <v>-125.34873230401401</v>
      </c>
      <c r="X8" s="9">
        <v>-115.644027076223</v>
      </c>
      <c r="Y8" s="9">
        <v>-120.11234085290999</v>
      </c>
      <c r="Z8" s="9">
        <v>-120.641517502673</v>
      </c>
    </row>
    <row r="9" spans="1:28" x14ac:dyDescent="0.25">
      <c r="A9" s="1" t="s">
        <v>164</v>
      </c>
      <c r="B9" s="5" t="s">
        <v>386</v>
      </c>
      <c r="C9" s="3">
        <v>38308</v>
      </c>
      <c r="D9" s="6">
        <f t="shared" si="0"/>
        <v>38124</v>
      </c>
      <c r="E9" s="6">
        <f t="shared" si="1"/>
        <v>37942</v>
      </c>
      <c r="F9" s="6">
        <f t="shared" si="2"/>
        <v>37758</v>
      </c>
      <c r="G9" s="6">
        <f t="shared" si="3"/>
        <v>37577</v>
      </c>
      <c r="H9" s="6">
        <f t="shared" si="4"/>
        <v>37393</v>
      </c>
      <c r="I9" s="6">
        <f t="shared" si="5"/>
        <v>37212</v>
      </c>
      <c r="J9" s="6">
        <f t="shared" si="6"/>
        <v>37028</v>
      </c>
      <c r="K9" s="6">
        <f t="shared" si="7"/>
        <v>36847</v>
      </c>
      <c r="L9" s="6">
        <f t="shared" si="8"/>
        <v>36663</v>
      </c>
      <c r="M9" s="6">
        <f t="shared" si="9"/>
        <v>36481</v>
      </c>
      <c r="N9" s="6">
        <v>36389</v>
      </c>
      <c r="O9" s="13">
        <v>44.313000000000002</v>
      </c>
      <c r="P9" s="14">
        <v>31632.1</v>
      </c>
      <c r="Q9" s="9">
        <v>-181.331401614794</v>
      </c>
      <c r="R9" s="9">
        <v>-181.53379395038101</v>
      </c>
      <c r="S9" s="9">
        <v>-181.67832025294999</v>
      </c>
      <c r="T9" s="9">
        <v>-71.544418247101603</v>
      </c>
      <c r="U9" s="9">
        <v>-72.725380354438599</v>
      </c>
      <c r="V9" s="9">
        <v>-74.385054916389393</v>
      </c>
      <c r="W9" s="9">
        <v>-77.138391824400799</v>
      </c>
      <c r="X9" s="9">
        <v>-75.965787436387004</v>
      </c>
      <c r="Y9" s="9">
        <v>-79.9141042946152</v>
      </c>
      <c r="Z9" s="9">
        <v>-103.156110418655</v>
      </c>
    </row>
    <row r="10" spans="1:28" x14ac:dyDescent="0.25">
      <c r="A10" s="1" t="s">
        <v>115</v>
      </c>
      <c r="B10" s="5" t="s">
        <v>337</v>
      </c>
      <c r="C10" s="3">
        <v>41520</v>
      </c>
      <c r="D10" s="6">
        <f t="shared" si="0"/>
        <v>41336</v>
      </c>
      <c r="E10" s="6">
        <f t="shared" si="1"/>
        <v>41155</v>
      </c>
      <c r="F10" s="6">
        <f t="shared" si="2"/>
        <v>40971</v>
      </c>
      <c r="G10" s="6">
        <f t="shared" si="3"/>
        <v>40789</v>
      </c>
      <c r="H10" s="6">
        <f t="shared" si="4"/>
        <v>40605</v>
      </c>
      <c r="I10" s="6">
        <f t="shared" si="5"/>
        <v>40424</v>
      </c>
      <c r="J10" s="6">
        <f t="shared" si="6"/>
        <v>40240</v>
      </c>
      <c r="K10" s="6">
        <f t="shared" si="7"/>
        <v>40059</v>
      </c>
      <c r="L10" s="6">
        <f t="shared" si="8"/>
        <v>39875</v>
      </c>
      <c r="M10" s="6">
        <f t="shared" si="9"/>
        <v>39694</v>
      </c>
      <c r="N10" s="6">
        <v>36172</v>
      </c>
      <c r="O10" s="13">
        <v>79.625</v>
      </c>
      <c r="P10" s="14">
        <v>25702.799999999999</v>
      </c>
      <c r="Q10" s="9">
        <v>-148.299060336536</v>
      </c>
      <c r="R10" s="9">
        <v>-139.325687338535</v>
      </c>
      <c r="S10" s="9">
        <v>-149.85339509460101</v>
      </c>
      <c r="T10" s="9">
        <v>-133.8293665754</v>
      </c>
      <c r="U10" s="9">
        <v>-142.55210558269499</v>
      </c>
      <c r="V10" s="9">
        <v>-117.247332592969</v>
      </c>
      <c r="W10" s="9">
        <v>-132.05983289814199</v>
      </c>
      <c r="X10" s="9">
        <v>-117.93861839077201</v>
      </c>
      <c r="Y10" s="9">
        <v>-127.39870646769501</v>
      </c>
      <c r="Z10" s="9">
        <v>-103.349056551347</v>
      </c>
    </row>
    <row r="11" spans="1:28" x14ac:dyDescent="0.25">
      <c r="A11" s="1" t="s">
        <v>44</v>
      </c>
      <c r="B11" s="5" t="s">
        <v>266</v>
      </c>
      <c r="C11" s="3">
        <v>42828</v>
      </c>
      <c r="D11" s="6">
        <f t="shared" si="0"/>
        <v>42646</v>
      </c>
      <c r="E11" s="6">
        <f t="shared" si="1"/>
        <v>42463</v>
      </c>
      <c r="F11" s="6">
        <f t="shared" si="2"/>
        <v>42280</v>
      </c>
      <c r="G11" s="6">
        <f t="shared" si="3"/>
        <v>42097</v>
      </c>
      <c r="H11" s="6">
        <f t="shared" si="4"/>
        <v>41915</v>
      </c>
      <c r="I11" s="6">
        <f t="shared" si="5"/>
        <v>41732</v>
      </c>
      <c r="J11" s="6">
        <f t="shared" si="6"/>
        <v>41550</v>
      </c>
      <c r="K11" s="6">
        <f t="shared" si="7"/>
        <v>41367</v>
      </c>
      <c r="L11" s="6">
        <f t="shared" si="8"/>
        <v>41185</v>
      </c>
      <c r="M11" s="6">
        <f t="shared" si="9"/>
        <v>41002</v>
      </c>
      <c r="N11" s="6">
        <v>39629</v>
      </c>
      <c r="O11" s="13">
        <v>1320.75</v>
      </c>
      <c r="P11" s="14">
        <v>23918.5</v>
      </c>
      <c r="Q11" s="9">
        <v>-116.069620497627</v>
      </c>
      <c r="R11" s="9">
        <v>-142.71234836876999</v>
      </c>
      <c r="S11" s="9">
        <v>-119.048844723337</v>
      </c>
      <c r="T11" s="9">
        <v>-141.46926227756401</v>
      </c>
      <c r="U11" s="9">
        <v>-116.35315902285799</v>
      </c>
      <c r="V11" s="9">
        <v>-140.998888674244</v>
      </c>
      <c r="W11" s="9">
        <v>-112.320383216868</v>
      </c>
      <c r="X11" s="9">
        <v>-140.01440316632801</v>
      </c>
      <c r="Y11" s="9">
        <v>-115.802337665194</v>
      </c>
      <c r="Z11" s="9">
        <v>-136.97195099804901</v>
      </c>
    </row>
    <row r="12" spans="1:28" x14ac:dyDescent="0.25">
      <c r="A12" s="1" t="s">
        <v>214</v>
      </c>
      <c r="B12" s="5" t="s">
        <v>436</v>
      </c>
      <c r="C12" s="3">
        <v>44869</v>
      </c>
      <c r="D12" s="6">
        <f t="shared" si="0"/>
        <v>44685</v>
      </c>
      <c r="E12" s="6">
        <f t="shared" si="1"/>
        <v>44504</v>
      </c>
      <c r="F12" s="6">
        <f t="shared" si="2"/>
        <v>44320</v>
      </c>
      <c r="G12" s="6">
        <f t="shared" si="3"/>
        <v>44139</v>
      </c>
      <c r="H12" s="6">
        <f t="shared" si="4"/>
        <v>43955</v>
      </c>
      <c r="I12" s="6">
        <f t="shared" si="5"/>
        <v>43773</v>
      </c>
      <c r="J12" s="6">
        <f t="shared" si="6"/>
        <v>43589</v>
      </c>
      <c r="K12" s="6">
        <f t="shared" si="7"/>
        <v>43408</v>
      </c>
      <c r="L12" s="6">
        <f t="shared" si="8"/>
        <v>43224</v>
      </c>
      <c r="M12" s="6">
        <f t="shared" si="9"/>
        <v>43043</v>
      </c>
      <c r="N12" s="6">
        <v>39189</v>
      </c>
      <c r="O12" s="13">
        <v>135.26</v>
      </c>
      <c r="P12" s="14">
        <v>22104.682000000001</v>
      </c>
      <c r="Q12" s="9">
        <v>-120.396746621632</v>
      </c>
      <c r="R12" s="9">
        <v>-123.08585458143401</v>
      </c>
      <c r="S12" s="9">
        <v>-116.453889543088</v>
      </c>
      <c r="T12" s="9">
        <v>-118.479455411413</v>
      </c>
      <c r="U12" s="9">
        <v>-120.438782327642</v>
      </c>
      <c r="V12" s="9">
        <v>-85.304733091100999</v>
      </c>
      <c r="W12" s="9">
        <v>-105.999305758232</v>
      </c>
      <c r="X12" s="9">
        <v>-120.46782843276399</v>
      </c>
      <c r="Y12" s="9">
        <v>-123.424516115256</v>
      </c>
      <c r="Z12" s="9">
        <v>-115.812420837825</v>
      </c>
    </row>
    <row r="13" spans="1:28" x14ac:dyDescent="0.25">
      <c r="A13" s="1" t="s">
        <v>27</v>
      </c>
      <c r="B13" s="5" t="s">
        <v>249</v>
      </c>
      <c r="C13" s="3">
        <v>41793</v>
      </c>
      <c r="D13" s="6">
        <f t="shared" si="0"/>
        <v>41611</v>
      </c>
      <c r="E13" s="6">
        <f t="shared" si="1"/>
        <v>41428</v>
      </c>
      <c r="F13" s="6">
        <f t="shared" si="2"/>
        <v>41246</v>
      </c>
      <c r="G13" s="6">
        <f t="shared" si="3"/>
        <v>41063</v>
      </c>
      <c r="H13" s="6">
        <f t="shared" si="4"/>
        <v>40880</v>
      </c>
      <c r="I13" s="6">
        <f t="shared" si="5"/>
        <v>40697</v>
      </c>
      <c r="J13" s="6">
        <f t="shared" si="6"/>
        <v>40515</v>
      </c>
      <c r="K13" s="6">
        <f t="shared" si="7"/>
        <v>40332</v>
      </c>
      <c r="L13" s="6">
        <f t="shared" si="8"/>
        <v>40150</v>
      </c>
      <c r="M13" s="6">
        <f t="shared" si="9"/>
        <v>39967</v>
      </c>
      <c r="N13" s="6">
        <v>38624</v>
      </c>
      <c r="O13" s="13">
        <v>523.32600000000002</v>
      </c>
      <c r="P13" s="14">
        <v>19753</v>
      </c>
      <c r="Q13" s="9">
        <v>-135.63624414974399</v>
      </c>
      <c r="R13" s="9">
        <v>-138.24775997789601</v>
      </c>
      <c r="S13" s="9">
        <v>-134.42381724546601</v>
      </c>
      <c r="T13" s="9">
        <v>-125.721943314908</v>
      </c>
      <c r="U13" s="9">
        <v>-131.13239892462099</v>
      </c>
      <c r="V13" s="9">
        <v>-139.935461413371</v>
      </c>
      <c r="W13" s="9">
        <v>-120.99828520000599</v>
      </c>
      <c r="X13" s="9">
        <v>-130.70401565843</v>
      </c>
      <c r="Y13" s="9">
        <v>-130.743800923295</v>
      </c>
      <c r="Z13" s="9">
        <v>-149.821510682064</v>
      </c>
    </row>
    <row r="14" spans="1:28" x14ac:dyDescent="0.25">
      <c r="A14" s="1" t="s">
        <v>198</v>
      </c>
      <c r="B14" s="5" t="s">
        <v>420</v>
      </c>
      <c r="C14" s="3">
        <v>41673</v>
      </c>
      <c r="D14" s="6">
        <f t="shared" si="0"/>
        <v>41489</v>
      </c>
      <c r="E14" s="6">
        <f t="shared" si="1"/>
        <v>41308</v>
      </c>
      <c r="F14" s="6">
        <f t="shared" si="2"/>
        <v>41124</v>
      </c>
      <c r="G14" s="6">
        <f t="shared" si="3"/>
        <v>40942</v>
      </c>
      <c r="H14" s="6">
        <f t="shared" si="4"/>
        <v>40758</v>
      </c>
      <c r="I14" s="6">
        <f t="shared" si="5"/>
        <v>40577</v>
      </c>
      <c r="J14" s="6">
        <f t="shared" si="6"/>
        <v>40393</v>
      </c>
      <c r="K14" s="6">
        <f t="shared" si="7"/>
        <v>40212</v>
      </c>
      <c r="L14" s="6">
        <f t="shared" si="8"/>
        <v>40028</v>
      </c>
      <c r="M14" s="6">
        <f t="shared" si="9"/>
        <v>39847</v>
      </c>
      <c r="N14" s="6">
        <v>39643</v>
      </c>
      <c r="O14" s="13">
        <v>1112.4100000000001</v>
      </c>
      <c r="P14" s="14">
        <v>18378.099999999999</v>
      </c>
      <c r="Q14" s="9">
        <v>-147.63561724497399</v>
      </c>
      <c r="R14" s="9">
        <v>-148.03501373120901</v>
      </c>
      <c r="S14" s="9">
        <v>-138.14650947112</v>
      </c>
      <c r="T14" s="9">
        <v>-139.73594616195999</v>
      </c>
      <c r="U14" s="9">
        <v>-123.830625047251</v>
      </c>
      <c r="V14" s="9">
        <v>-140.37389828931001</v>
      </c>
      <c r="W14" s="9">
        <v>-139.43824267714501</v>
      </c>
      <c r="X14" s="9">
        <v>-142.816443941138</v>
      </c>
      <c r="Y14" s="9">
        <v>-139.697082914606</v>
      </c>
      <c r="Z14" s="9">
        <v>-153.24667235395199</v>
      </c>
    </row>
    <row r="15" spans="1:28" x14ac:dyDescent="0.25">
      <c r="A15" s="1" t="s">
        <v>191</v>
      </c>
      <c r="B15" s="5" t="s">
        <v>413</v>
      </c>
      <c r="C15" s="3">
        <v>39479</v>
      </c>
      <c r="D15" s="6">
        <f t="shared" si="0"/>
        <v>39295</v>
      </c>
      <c r="E15" s="6">
        <f t="shared" si="1"/>
        <v>39114</v>
      </c>
      <c r="F15" s="6">
        <f t="shared" si="2"/>
        <v>38930</v>
      </c>
      <c r="G15" s="6">
        <f t="shared" si="3"/>
        <v>38749</v>
      </c>
      <c r="H15" s="6">
        <f t="shared" si="4"/>
        <v>38565</v>
      </c>
      <c r="I15" s="6">
        <f t="shared" si="5"/>
        <v>38384</v>
      </c>
      <c r="J15" s="6">
        <f t="shared" si="6"/>
        <v>38200</v>
      </c>
      <c r="K15" s="6">
        <f t="shared" si="7"/>
        <v>38018</v>
      </c>
      <c r="L15" s="6">
        <f t="shared" si="8"/>
        <v>37834</v>
      </c>
      <c r="M15" s="6">
        <f t="shared" si="9"/>
        <v>37653</v>
      </c>
      <c r="N15" s="6">
        <v>37032</v>
      </c>
      <c r="O15" s="13">
        <v>55.12</v>
      </c>
      <c r="P15" s="14">
        <v>16461.7</v>
      </c>
      <c r="Q15" s="9">
        <v>-133.72372636060399</v>
      </c>
      <c r="R15" s="9">
        <v>-131.29678186531501</v>
      </c>
      <c r="S15" s="9">
        <v>-142.24497841800101</v>
      </c>
      <c r="T15" s="9">
        <v>-127.10137016241499</v>
      </c>
      <c r="U15" s="9">
        <v>-130.559313086803</v>
      </c>
      <c r="V15" s="9">
        <v>-134.27200031136601</v>
      </c>
      <c r="W15" s="9">
        <v>-133.75666713640899</v>
      </c>
      <c r="X15" s="9">
        <v>-131.67008367285999</v>
      </c>
      <c r="Y15" s="9">
        <v>-132.053975386297</v>
      </c>
      <c r="Z15" s="9">
        <v>-136.67640069597101</v>
      </c>
    </row>
    <row r="16" spans="1:28" x14ac:dyDescent="0.25">
      <c r="A16" s="1" t="s">
        <v>192</v>
      </c>
      <c r="B16" s="5" t="s">
        <v>414</v>
      </c>
      <c r="C16" s="3">
        <v>42858</v>
      </c>
      <c r="D16" s="6">
        <f t="shared" si="0"/>
        <v>42677</v>
      </c>
      <c r="E16" s="6">
        <f t="shared" si="1"/>
        <v>42493</v>
      </c>
      <c r="F16" s="6">
        <f t="shared" si="2"/>
        <v>42311</v>
      </c>
      <c r="G16" s="6">
        <f t="shared" si="3"/>
        <v>42127</v>
      </c>
      <c r="H16" s="6">
        <f t="shared" si="4"/>
        <v>41946</v>
      </c>
      <c r="I16" s="6">
        <f t="shared" si="5"/>
        <v>41762</v>
      </c>
      <c r="J16" s="6">
        <f t="shared" si="6"/>
        <v>41581</v>
      </c>
      <c r="K16" s="6">
        <f t="shared" si="7"/>
        <v>41397</v>
      </c>
      <c r="L16" s="6">
        <f t="shared" si="8"/>
        <v>41216</v>
      </c>
      <c r="M16" s="6">
        <f t="shared" si="9"/>
        <v>41032</v>
      </c>
      <c r="N16" s="6">
        <v>39626</v>
      </c>
      <c r="O16" s="13">
        <v>99.69</v>
      </c>
      <c r="P16" s="14">
        <v>15235.2</v>
      </c>
      <c r="Q16" s="9">
        <v>-135.885894592108</v>
      </c>
      <c r="R16" s="9">
        <v>-156.983359986518</v>
      </c>
      <c r="S16" s="9">
        <v>-139.38305514314899</v>
      </c>
      <c r="T16" s="9">
        <v>-143.00108375716499</v>
      </c>
      <c r="U16" s="9">
        <v>-141.306027453192</v>
      </c>
      <c r="V16" s="9">
        <v>-149.78697090459099</v>
      </c>
      <c r="W16" s="9">
        <v>-142.65732235239099</v>
      </c>
      <c r="X16" s="9">
        <v>-151.31801231811099</v>
      </c>
      <c r="Y16" s="9">
        <v>-144.02713285642301</v>
      </c>
      <c r="Z16" s="9">
        <v>-129.81813873904599</v>
      </c>
    </row>
    <row r="17" spans="1:26" x14ac:dyDescent="0.25">
      <c r="A17" s="1" t="s">
        <v>39</v>
      </c>
      <c r="B17" s="5" t="s">
        <v>261</v>
      </c>
      <c r="C17" s="3">
        <v>42284</v>
      </c>
      <c r="D17" s="6">
        <f t="shared" si="0"/>
        <v>42101</v>
      </c>
      <c r="E17" s="6">
        <f t="shared" si="1"/>
        <v>41919</v>
      </c>
      <c r="F17" s="6">
        <f t="shared" si="2"/>
        <v>41736</v>
      </c>
      <c r="G17" s="6">
        <f t="shared" si="3"/>
        <v>41554</v>
      </c>
      <c r="H17" s="6">
        <f t="shared" si="4"/>
        <v>41371</v>
      </c>
      <c r="I17" s="6">
        <f t="shared" si="5"/>
        <v>41189</v>
      </c>
      <c r="J17" s="6">
        <f t="shared" si="6"/>
        <v>41006</v>
      </c>
      <c r="K17" s="6">
        <f t="shared" si="7"/>
        <v>40823</v>
      </c>
      <c r="L17" s="6">
        <f t="shared" si="8"/>
        <v>40640</v>
      </c>
      <c r="M17" s="6">
        <f t="shared" si="9"/>
        <v>40458</v>
      </c>
      <c r="N17" s="6">
        <v>36500</v>
      </c>
      <c r="O17" s="13">
        <v>78.5</v>
      </c>
      <c r="P17" s="14">
        <v>15192.8</v>
      </c>
      <c r="Q17" s="9">
        <v>-178.928397959775</v>
      </c>
      <c r="R17" s="9">
        <v>-97.746149794139797</v>
      </c>
      <c r="S17" s="9">
        <v>-115.170750587999</v>
      </c>
      <c r="T17" s="9">
        <v>-85.472946148636893</v>
      </c>
      <c r="U17" s="9">
        <v>-85.930253463435704</v>
      </c>
      <c r="V17" s="9">
        <v>-84.7767557246124</v>
      </c>
      <c r="W17" s="9">
        <v>-80.650761680178704</v>
      </c>
      <c r="X17" s="9">
        <v>-86.682233717857002</v>
      </c>
      <c r="Y17" s="9">
        <v>-78.5900840409587</v>
      </c>
      <c r="Z17" s="9">
        <v>-69.619468048067901</v>
      </c>
    </row>
    <row r="18" spans="1:26" x14ac:dyDescent="0.25">
      <c r="A18" s="1" t="s">
        <v>171</v>
      </c>
      <c r="B18" s="5" t="s">
        <v>393</v>
      </c>
      <c r="C18" s="3">
        <v>42180</v>
      </c>
      <c r="D18" s="6">
        <f t="shared" si="0"/>
        <v>41998</v>
      </c>
      <c r="E18" s="6">
        <f t="shared" si="1"/>
        <v>41815</v>
      </c>
      <c r="F18" s="6">
        <f t="shared" si="2"/>
        <v>41633</v>
      </c>
      <c r="G18" s="6">
        <f t="shared" si="3"/>
        <v>41450</v>
      </c>
      <c r="H18" s="6">
        <f t="shared" si="4"/>
        <v>41268</v>
      </c>
      <c r="I18" s="6">
        <f t="shared" si="5"/>
        <v>41085</v>
      </c>
      <c r="J18" s="6">
        <f t="shared" si="6"/>
        <v>40902</v>
      </c>
      <c r="K18" s="6">
        <f t="shared" si="7"/>
        <v>40719</v>
      </c>
      <c r="L18" s="6">
        <f t="shared" si="8"/>
        <v>40537</v>
      </c>
      <c r="M18" s="6">
        <f t="shared" si="9"/>
        <v>40354</v>
      </c>
      <c r="N18" s="6">
        <v>39282</v>
      </c>
      <c r="O18" s="13">
        <v>90.23</v>
      </c>
      <c r="P18" s="14">
        <v>14761.5</v>
      </c>
      <c r="Q18" s="9">
        <v>-117.922585885923</v>
      </c>
      <c r="R18" s="9">
        <v>-101.66533801522399</v>
      </c>
      <c r="S18" s="9">
        <v>-92.945918570339899</v>
      </c>
      <c r="T18" s="9">
        <v>-91.166930937698396</v>
      </c>
      <c r="U18" s="9">
        <v>-91.734854579773796</v>
      </c>
      <c r="V18" s="9">
        <v>-86.154458770239103</v>
      </c>
      <c r="W18" s="9">
        <v>-84.227529190450895</v>
      </c>
      <c r="X18" s="9">
        <v>-84.523741670115697</v>
      </c>
      <c r="Y18" s="9">
        <v>-88.924098034926999</v>
      </c>
      <c r="Z18" s="9">
        <v>-120.229279668907</v>
      </c>
    </row>
    <row r="19" spans="1:26" x14ac:dyDescent="0.25">
      <c r="A19" s="1" t="s">
        <v>202</v>
      </c>
      <c r="B19" s="5" t="s">
        <v>424</v>
      </c>
      <c r="C19" s="3">
        <v>43200</v>
      </c>
      <c r="D19" s="6">
        <f t="shared" si="0"/>
        <v>43018</v>
      </c>
      <c r="E19" s="6">
        <f t="shared" si="1"/>
        <v>42835</v>
      </c>
      <c r="F19" s="6">
        <f t="shared" si="2"/>
        <v>42653</v>
      </c>
      <c r="G19" s="6">
        <f t="shared" si="3"/>
        <v>42470</v>
      </c>
      <c r="H19" s="6">
        <f t="shared" si="4"/>
        <v>42287</v>
      </c>
      <c r="I19" s="6">
        <f t="shared" si="5"/>
        <v>42104</v>
      </c>
      <c r="J19" s="6">
        <f t="shared" si="6"/>
        <v>41922</v>
      </c>
      <c r="K19" s="6">
        <f t="shared" si="7"/>
        <v>41739</v>
      </c>
      <c r="L19" s="6">
        <f t="shared" si="8"/>
        <v>41557</v>
      </c>
      <c r="M19" s="6">
        <f t="shared" si="9"/>
        <v>41374</v>
      </c>
      <c r="N19" s="6">
        <v>40955</v>
      </c>
      <c r="O19" s="13">
        <v>514.79999999999995</v>
      </c>
      <c r="P19" s="14">
        <v>13457.9</v>
      </c>
      <c r="Q19" s="9">
        <v>-213.41345510464799</v>
      </c>
      <c r="R19" s="9">
        <v>-203.482175661811</v>
      </c>
      <c r="S19" s="9">
        <v>-209.895833333333</v>
      </c>
      <c r="T19" s="9">
        <v>-209.895833333333</v>
      </c>
      <c r="U19" s="9">
        <v>-209.895833333333</v>
      </c>
      <c r="V19" s="9">
        <v>-209.895833333333</v>
      </c>
      <c r="W19" s="9">
        <v>-209.895833333333</v>
      </c>
      <c r="X19" s="9">
        <v>-209.895833333333</v>
      </c>
      <c r="Y19" s="9">
        <v>-209.895833333333</v>
      </c>
      <c r="Z19" s="9">
        <v>-209.895833333333</v>
      </c>
    </row>
    <row r="20" spans="1:26" x14ac:dyDescent="0.25">
      <c r="A20" s="1" t="s">
        <v>169</v>
      </c>
      <c r="B20" s="5" t="s">
        <v>391</v>
      </c>
      <c r="C20" s="3">
        <v>40812</v>
      </c>
      <c r="D20" s="6">
        <f t="shared" si="0"/>
        <v>40628</v>
      </c>
      <c r="E20" s="6">
        <f t="shared" si="1"/>
        <v>40447</v>
      </c>
      <c r="F20" s="6">
        <f t="shared" si="2"/>
        <v>40263</v>
      </c>
      <c r="G20" s="6">
        <f t="shared" si="3"/>
        <v>40082</v>
      </c>
      <c r="H20" s="6">
        <f t="shared" si="4"/>
        <v>39898</v>
      </c>
      <c r="I20" s="6">
        <f t="shared" si="5"/>
        <v>39717</v>
      </c>
      <c r="J20" s="6">
        <f t="shared" si="6"/>
        <v>39533</v>
      </c>
      <c r="K20" s="6">
        <f t="shared" si="7"/>
        <v>39351</v>
      </c>
      <c r="L20" s="6">
        <f t="shared" si="8"/>
        <v>39167</v>
      </c>
      <c r="M20" s="6">
        <f t="shared" si="9"/>
        <v>38986</v>
      </c>
      <c r="N20" s="6">
        <v>36664</v>
      </c>
      <c r="O20" s="13">
        <v>61.625</v>
      </c>
      <c r="P20" s="14">
        <v>12544.1</v>
      </c>
      <c r="Q20" s="9">
        <v>-180.42100107487599</v>
      </c>
      <c r="R20" s="9">
        <v>-180.594490177496</v>
      </c>
      <c r="S20" s="9">
        <v>-180.76910776358</v>
      </c>
      <c r="T20" s="9">
        <v>-99.175473576617094</v>
      </c>
      <c r="U20" s="9">
        <v>-98.716402196996697</v>
      </c>
      <c r="V20" s="9">
        <v>-98.084751689174297</v>
      </c>
      <c r="W20" s="9">
        <v>-96.155794237012898</v>
      </c>
      <c r="X20" s="9">
        <v>-93.651809630619994</v>
      </c>
      <c r="Y20" s="9">
        <v>-90.748225079573103</v>
      </c>
      <c r="Z20" s="9">
        <v>-93.203190003979003</v>
      </c>
    </row>
    <row r="21" spans="1:26" x14ac:dyDescent="0.25">
      <c r="A21" s="1" t="s">
        <v>133</v>
      </c>
      <c r="B21" s="5" t="s">
        <v>355</v>
      </c>
      <c r="C21" s="3">
        <v>40093</v>
      </c>
      <c r="D21" s="6">
        <f t="shared" si="0"/>
        <v>39910</v>
      </c>
      <c r="E21" s="6">
        <f t="shared" si="1"/>
        <v>39728</v>
      </c>
      <c r="F21" s="6">
        <f t="shared" si="2"/>
        <v>39545</v>
      </c>
      <c r="G21" s="6">
        <f t="shared" si="3"/>
        <v>39362</v>
      </c>
      <c r="H21" s="6">
        <f t="shared" si="4"/>
        <v>39179</v>
      </c>
      <c r="I21" s="6">
        <f t="shared" si="5"/>
        <v>38997</v>
      </c>
      <c r="J21" s="6">
        <f t="shared" si="6"/>
        <v>38814</v>
      </c>
      <c r="K21" s="6">
        <f t="shared" si="7"/>
        <v>38632</v>
      </c>
      <c r="L21" s="6">
        <f t="shared" si="8"/>
        <v>38449</v>
      </c>
      <c r="M21" s="6">
        <f t="shared" si="9"/>
        <v>38267</v>
      </c>
      <c r="N21" s="6">
        <v>36293</v>
      </c>
      <c r="O21" s="13">
        <v>21.687999999999999</v>
      </c>
      <c r="P21" s="14">
        <v>12253.2</v>
      </c>
      <c r="Q21" s="9">
        <v>-120.767424737735</v>
      </c>
      <c r="R21" s="9">
        <v>-120.146745099348</v>
      </c>
      <c r="S21" s="9">
        <v>-109.509846409753</v>
      </c>
      <c r="T21" s="9">
        <v>-111.0689898303</v>
      </c>
      <c r="U21" s="9">
        <v>-105.696833905438</v>
      </c>
      <c r="V21" s="9">
        <v>-124.652977564088</v>
      </c>
      <c r="W21" s="9">
        <v>-124.057010119496</v>
      </c>
      <c r="X21" s="9">
        <v>-117.85635362564</v>
      </c>
      <c r="Y21" s="9">
        <v>-136.22625628610501</v>
      </c>
      <c r="Z21" s="9">
        <v>-118.966401044092</v>
      </c>
    </row>
    <row r="22" spans="1:26" x14ac:dyDescent="0.25">
      <c r="A22" s="1" t="s">
        <v>64</v>
      </c>
      <c r="B22" s="5" t="s">
        <v>286</v>
      </c>
      <c r="C22" s="3">
        <v>42460</v>
      </c>
      <c r="D22" s="6">
        <f t="shared" si="0"/>
        <v>42278</v>
      </c>
      <c r="E22" s="6">
        <f t="shared" si="1"/>
        <v>42094</v>
      </c>
      <c r="F22" s="6">
        <f t="shared" si="2"/>
        <v>41913</v>
      </c>
      <c r="G22" s="6">
        <f t="shared" si="3"/>
        <v>41729</v>
      </c>
      <c r="H22" s="6">
        <f t="shared" si="4"/>
        <v>41548</v>
      </c>
      <c r="I22" s="6">
        <f t="shared" si="5"/>
        <v>41364</v>
      </c>
      <c r="J22" s="6">
        <f t="shared" si="6"/>
        <v>41183</v>
      </c>
      <c r="K22" s="6">
        <f t="shared" si="7"/>
        <v>40999</v>
      </c>
      <c r="L22" s="6">
        <f t="shared" si="8"/>
        <v>40817</v>
      </c>
      <c r="M22" s="6">
        <f t="shared" si="9"/>
        <v>40633</v>
      </c>
      <c r="N22" s="6">
        <v>38523</v>
      </c>
      <c r="O22" s="13">
        <v>433.6</v>
      </c>
      <c r="P22" s="14">
        <v>12150.6</v>
      </c>
      <c r="Q22" s="9">
        <v>-142.004032458164</v>
      </c>
      <c r="R22" s="9">
        <v>-150.737940137283</v>
      </c>
      <c r="S22" s="9">
        <v>-136.67054952325</v>
      </c>
      <c r="T22" s="9">
        <v>-149.594705781611</v>
      </c>
      <c r="U22" s="9">
        <v>-158.63503737936099</v>
      </c>
      <c r="V22" s="9">
        <v>-159.15776169729</v>
      </c>
      <c r="W22" s="9">
        <v>-156.09411825858601</v>
      </c>
      <c r="X22" s="9">
        <v>-143.829043031412</v>
      </c>
      <c r="Y22" s="9">
        <v>-164.62863071913199</v>
      </c>
      <c r="Z22" s="9">
        <v>-155.46672249147301</v>
      </c>
    </row>
    <row r="23" spans="1:26" x14ac:dyDescent="0.25">
      <c r="A23" s="1" t="s">
        <v>78</v>
      </c>
      <c r="B23" s="5" t="s">
        <v>300</v>
      </c>
      <c r="C23" s="3">
        <v>42795</v>
      </c>
      <c r="D23" s="6">
        <f t="shared" si="0"/>
        <v>42614</v>
      </c>
      <c r="E23" s="6">
        <f t="shared" si="1"/>
        <v>42430</v>
      </c>
      <c r="F23" s="6">
        <f t="shared" si="2"/>
        <v>42248</v>
      </c>
      <c r="G23" s="6">
        <f t="shared" si="3"/>
        <v>42064</v>
      </c>
      <c r="H23" s="6">
        <f t="shared" si="4"/>
        <v>41883</v>
      </c>
      <c r="I23" s="6">
        <f t="shared" si="5"/>
        <v>41699</v>
      </c>
      <c r="J23" s="6">
        <f t="shared" si="6"/>
        <v>41518</v>
      </c>
      <c r="K23" s="6">
        <f t="shared" si="7"/>
        <v>41334</v>
      </c>
      <c r="L23" s="6">
        <f t="shared" si="8"/>
        <v>41153</v>
      </c>
      <c r="M23" s="6">
        <f t="shared" si="9"/>
        <v>40969</v>
      </c>
      <c r="N23" s="6">
        <v>39608</v>
      </c>
      <c r="O23" s="13">
        <v>754.4</v>
      </c>
      <c r="P23" s="14">
        <v>10873.3</v>
      </c>
      <c r="Q23" s="9">
        <v>-128.586864563132</v>
      </c>
      <c r="R23" s="9">
        <v>-138.340130021931</v>
      </c>
      <c r="S23" s="9">
        <v>-124.902498230153</v>
      </c>
      <c r="T23" s="9">
        <v>-130.04413680106401</v>
      </c>
      <c r="U23" s="9">
        <v>-119.51913208869099</v>
      </c>
      <c r="V23" s="9">
        <v>-127.256370135176</v>
      </c>
      <c r="W23" s="9">
        <v>-116.788640622838</v>
      </c>
      <c r="X23" s="9">
        <v>-127.506648314198</v>
      </c>
      <c r="Y23" s="9">
        <v>-120.79695414358299</v>
      </c>
      <c r="Z23" s="9">
        <v>-141.67985008246799</v>
      </c>
    </row>
    <row r="24" spans="1:26" x14ac:dyDescent="0.25">
      <c r="A24" s="1" t="s">
        <v>109</v>
      </c>
      <c r="B24" s="5" t="s">
        <v>331</v>
      </c>
      <c r="C24" s="3">
        <v>39629</v>
      </c>
      <c r="D24" s="6">
        <f t="shared" si="0"/>
        <v>39446</v>
      </c>
      <c r="E24" s="6">
        <f t="shared" si="1"/>
        <v>39263</v>
      </c>
      <c r="F24" s="6">
        <f t="shared" si="2"/>
        <v>39081</v>
      </c>
      <c r="G24" s="6">
        <f t="shared" si="3"/>
        <v>38898</v>
      </c>
      <c r="H24" s="6">
        <f t="shared" si="4"/>
        <v>38716</v>
      </c>
      <c r="I24" s="6">
        <f t="shared" si="5"/>
        <v>38533</v>
      </c>
      <c r="J24" s="6">
        <f t="shared" si="6"/>
        <v>38351</v>
      </c>
      <c r="K24" s="6">
        <f t="shared" si="7"/>
        <v>38168</v>
      </c>
      <c r="L24" s="6">
        <f t="shared" si="8"/>
        <v>37985</v>
      </c>
      <c r="M24" s="6">
        <f t="shared" si="9"/>
        <v>37802</v>
      </c>
      <c r="N24" s="6">
        <v>37788</v>
      </c>
      <c r="O24" s="13">
        <v>19.553000000000001</v>
      </c>
      <c r="P24" s="14">
        <v>10215.5</v>
      </c>
      <c r="Q24" s="9">
        <v>-125.767233166925</v>
      </c>
      <c r="R24" s="9">
        <v>-137.24489829207999</v>
      </c>
      <c r="S24" s="9">
        <v>-134.84128951238901</v>
      </c>
      <c r="T24" s="9">
        <v>-123.882811322357</v>
      </c>
      <c r="U24" s="9">
        <v>-133.388313448742</v>
      </c>
      <c r="V24" s="9">
        <v>-141.10622338821699</v>
      </c>
      <c r="W24" s="9">
        <v>-140.86048493661701</v>
      </c>
      <c r="X24" s="9">
        <v>-140.16298132853399</v>
      </c>
      <c r="Y24" s="9">
        <v>-149.02369163293901</v>
      </c>
      <c r="Z24" s="9">
        <v>-151.686677352224</v>
      </c>
    </row>
    <row r="25" spans="1:26" x14ac:dyDescent="0.25">
      <c r="A25" s="1" t="s">
        <v>122</v>
      </c>
      <c r="B25" s="5" t="s">
        <v>344</v>
      </c>
      <c r="C25" s="3">
        <v>39199</v>
      </c>
      <c r="D25" s="6">
        <f t="shared" si="0"/>
        <v>39017</v>
      </c>
      <c r="E25" s="6">
        <f t="shared" si="1"/>
        <v>38834</v>
      </c>
      <c r="F25" s="6">
        <f t="shared" si="2"/>
        <v>38652</v>
      </c>
      <c r="G25" s="6">
        <f t="shared" si="3"/>
        <v>38469</v>
      </c>
      <c r="H25" s="6">
        <f t="shared" si="4"/>
        <v>38287</v>
      </c>
      <c r="I25" s="6">
        <f t="shared" si="5"/>
        <v>38104</v>
      </c>
      <c r="J25" s="6">
        <f t="shared" si="6"/>
        <v>37921</v>
      </c>
      <c r="K25" s="6">
        <f t="shared" si="7"/>
        <v>37738</v>
      </c>
      <c r="L25" s="6">
        <f t="shared" si="8"/>
        <v>37556</v>
      </c>
      <c r="M25" s="6">
        <f t="shared" si="9"/>
        <v>37373</v>
      </c>
      <c r="N25" s="6">
        <v>36259</v>
      </c>
      <c r="O25" s="13">
        <v>71.563000000000002</v>
      </c>
      <c r="P25" s="14">
        <v>10136.799999999999</v>
      </c>
      <c r="Q25" s="9">
        <v>-91.678065749304295</v>
      </c>
      <c r="R25" s="9">
        <v>-90.989219673943197</v>
      </c>
      <c r="S25" s="9">
        <v>-95.267178311348999</v>
      </c>
      <c r="T25" s="9">
        <v>-93.764207121052394</v>
      </c>
      <c r="U25" s="9">
        <v>-93.385915543794596</v>
      </c>
      <c r="V25" s="9">
        <v>-89.645757018386604</v>
      </c>
      <c r="W25" s="9">
        <v>-88.901044810048106</v>
      </c>
      <c r="X25" s="9">
        <v>-93.329412575593693</v>
      </c>
      <c r="Y25" s="9">
        <v>-97.301281816964803</v>
      </c>
      <c r="Z25" s="9">
        <v>-91.855979781308903</v>
      </c>
    </row>
    <row r="26" spans="1:26" x14ac:dyDescent="0.25">
      <c r="A26" s="1" t="s">
        <v>156</v>
      </c>
      <c r="B26" s="5" t="s">
        <v>378</v>
      </c>
      <c r="C26" s="3">
        <v>41394</v>
      </c>
      <c r="D26" s="6">
        <f t="shared" si="0"/>
        <v>41212</v>
      </c>
      <c r="E26" s="6">
        <f t="shared" si="1"/>
        <v>41029</v>
      </c>
      <c r="F26" s="6">
        <f t="shared" si="2"/>
        <v>40846</v>
      </c>
      <c r="G26" s="6">
        <f t="shared" si="3"/>
        <v>40663</v>
      </c>
      <c r="H26" s="6">
        <f t="shared" si="4"/>
        <v>40481</v>
      </c>
      <c r="I26" s="6">
        <f t="shared" si="5"/>
        <v>40298</v>
      </c>
      <c r="J26" s="6">
        <f t="shared" si="6"/>
        <v>40116</v>
      </c>
      <c r="K26" s="6">
        <f t="shared" si="7"/>
        <v>39933</v>
      </c>
      <c r="L26" s="6">
        <f t="shared" si="8"/>
        <v>39751</v>
      </c>
      <c r="M26" s="6">
        <f t="shared" si="9"/>
        <v>39568</v>
      </c>
      <c r="N26" s="6">
        <v>39220</v>
      </c>
      <c r="O26" s="13">
        <v>96.08</v>
      </c>
      <c r="P26" s="14">
        <v>9793.2000000000007</v>
      </c>
      <c r="Q26" s="9">
        <v>-176.05898139766899</v>
      </c>
      <c r="R26" s="9">
        <v>-177.057549013753</v>
      </c>
      <c r="S26" s="9">
        <v>-169.48087439844301</v>
      </c>
      <c r="T26" s="9">
        <v>-176.00765091709599</v>
      </c>
      <c r="U26" s="9">
        <v>-164.68498786788899</v>
      </c>
      <c r="V26" s="9">
        <v>-151.88097482916001</v>
      </c>
      <c r="W26" s="9">
        <v>-166.80245261603099</v>
      </c>
      <c r="X26" s="9">
        <v>-177.39899754899801</v>
      </c>
      <c r="Y26" s="9">
        <v>-179.18410157270799</v>
      </c>
      <c r="Z26" s="9">
        <v>-176.968700140907</v>
      </c>
    </row>
    <row r="27" spans="1:26" x14ac:dyDescent="0.25">
      <c r="A27" s="1" t="s">
        <v>117</v>
      </c>
      <c r="B27" s="5" t="s">
        <v>339</v>
      </c>
      <c r="C27" s="3">
        <v>39465</v>
      </c>
      <c r="D27" s="6">
        <f t="shared" si="0"/>
        <v>39281</v>
      </c>
      <c r="E27" s="6">
        <f t="shared" si="1"/>
        <v>39100</v>
      </c>
      <c r="F27" s="6">
        <f t="shared" si="2"/>
        <v>38916</v>
      </c>
      <c r="G27" s="6">
        <f t="shared" si="3"/>
        <v>38735</v>
      </c>
      <c r="H27" s="6">
        <f t="shared" si="4"/>
        <v>38551</v>
      </c>
      <c r="I27" s="6">
        <f t="shared" si="5"/>
        <v>38370</v>
      </c>
      <c r="J27" s="6">
        <f t="shared" si="6"/>
        <v>38186</v>
      </c>
      <c r="K27" s="6">
        <f t="shared" si="7"/>
        <v>38004</v>
      </c>
      <c r="L27" s="6">
        <f t="shared" si="8"/>
        <v>37820</v>
      </c>
      <c r="M27" s="6">
        <f t="shared" si="9"/>
        <v>37639</v>
      </c>
      <c r="N27" s="6">
        <v>36586</v>
      </c>
      <c r="O27" s="13">
        <v>114.5</v>
      </c>
      <c r="P27" s="14">
        <v>9572.6</v>
      </c>
      <c r="Q27" s="9">
        <v>-187.149845581563</v>
      </c>
      <c r="R27" s="9">
        <v>-188.113610830564</v>
      </c>
      <c r="S27" s="9">
        <v>-187.97205103827301</v>
      </c>
      <c r="T27" s="9">
        <v>-189.17304298179599</v>
      </c>
      <c r="U27" s="9">
        <v>-187.93270139727099</v>
      </c>
      <c r="V27" s="9">
        <v>-187.239342238387</v>
      </c>
      <c r="W27" s="9">
        <v>-198.945745712459</v>
      </c>
      <c r="X27" s="9">
        <v>-189.230321756781</v>
      </c>
      <c r="Y27" s="9">
        <v>-153.09286902200901</v>
      </c>
      <c r="Z27" s="9">
        <v>-142.69624196031401</v>
      </c>
    </row>
    <row r="28" spans="1:26" x14ac:dyDescent="0.25">
      <c r="A28" s="1" t="s">
        <v>80</v>
      </c>
      <c r="B28" s="5" t="s">
        <v>302</v>
      </c>
      <c r="C28" s="3">
        <v>39126</v>
      </c>
      <c r="D28" s="6">
        <f t="shared" si="0"/>
        <v>38942</v>
      </c>
      <c r="E28" s="6">
        <f t="shared" si="1"/>
        <v>38761</v>
      </c>
      <c r="F28" s="6">
        <f t="shared" si="2"/>
        <v>38577</v>
      </c>
      <c r="G28" s="6">
        <f t="shared" si="3"/>
        <v>38396</v>
      </c>
      <c r="H28" s="6">
        <f t="shared" si="4"/>
        <v>38212</v>
      </c>
      <c r="I28" s="6">
        <f t="shared" si="5"/>
        <v>38030</v>
      </c>
      <c r="J28" s="6">
        <f t="shared" si="6"/>
        <v>37846</v>
      </c>
      <c r="K28" s="6">
        <f t="shared" si="7"/>
        <v>37665</v>
      </c>
      <c r="L28" s="6">
        <f t="shared" si="8"/>
        <v>37481</v>
      </c>
      <c r="M28" s="6">
        <f t="shared" si="9"/>
        <v>37300</v>
      </c>
      <c r="N28" s="6">
        <v>36546</v>
      </c>
      <c r="O28" s="13">
        <v>73.87</v>
      </c>
      <c r="P28" s="14">
        <v>9149.2999999999993</v>
      </c>
      <c r="Q28" s="9">
        <v>-131.86095995909699</v>
      </c>
      <c r="R28" s="9">
        <v>-144.16508243506499</v>
      </c>
      <c r="S28" s="9">
        <v>-145.94473681428701</v>
      </c>
      <c r="T28" s="9">
        <v>-148.18900786760099</v>
      </c>
      <c r="U28" s="9">
        <v>-150.73707496563699</v>
      </c>
      <c r="V28" s="9">
        <v>-152.80905872902699</v>
      </c>
      <c r="W28" s="9">
        <v>-153.64891008644</v>
      </c>
      <c r="X28" s="9">
        <v>-155.642263963397</v>
      </c>
      <c r="Y28" s="9">
        <v>-157.248868279193</v>
      </c>
      <c r="Z28" s="9">
        <v>-146.34639266119899</v>
      </c>
    </row>
    <row r="29" spans="1:26" x14ac:dyDescent="0.25">
      <c r="A29" s="1" t="s">
        <v>49</v>
      </c>
      <c r="B29" s="5" t="s">
        <v>271</v>
      </c>
      <c r="C29" s="3">
        <v>40156</v>
      </c>
      <c r="D29" s="6">
        <f t="shared" si="0"/>
        <v>39973</v>
      </c>
      <c r="E29" s="6">
        <f t="shared" si="1"/>
        <v>39791</v>
      </c>
      <c r="F29" s="6">
        <f t="shared" si="2"/>
        <v>39608</v>
      </c>
      <c r="G29" s="6">
        <f t="shared" si="3"/>
        <v>39425</v>
      </c>
      <c r="H29" s="6">
        <f t="shared" si="4"/>
        <v>39242</v>
      </c>
      <c r="I29" s="6">
        <f t="shared" si="5"/>
        <v>39060</v>
      </c>
      <c r="J29" s="6">
        <f t="shared" si="6"/>
        <v>38877</v>
      </c>
      <c r="K29" s="6">
        <f t="shared" si="7"/>
        <v>38695</v>
      </c>
      <c r="L29" s="6">
        <f t="shared" si="8"/>
        <v>38512</v>
      </c>
      <c r="M29" s="6">
        <f t="shared" si="9"/>
        <v>38330</v>
      </c>
      <c r="N29" s="6">
        <v>38324</v>
      </c>
      <c r="O29" s="13">
        <v>43.4</v>
      </c>
      <c r="P29" s="14">
        <v>9121.9</v>
      </c>
      <c r="Q29" s="9">
        <v>-165.170466086967</v>
      </c>
      <c r="R29" s="9">
        <v>-152.913841813445</v>
      </c>
      <c r="S29" s="9">
        <v>-155.984375932631</v>
      </c>
      <c r="T29" s="9">
        <v>-156.28670129951101</v>
      </c>
      <c r="U29" s="9">
        <v>-158.96752034623</v>
      </c>
      <c r="V29" s="9">
        <v>-156.957387919816</v>
      </c>
      <c r="W29" s="9">
        <v>-148.84706857844799</v>
      </c>
      <c r="X29" s="9">
        <v>-156.239452002229</v>
      </c>
      <c r="Y29" s="9">
        <v>-165.131215163429</v>
      </c>
      <c r="Z29" s="9">
        <v>-170.64628818382499</v>
      </c>
    </row>
    <row r="30" spans="1:26" x14ac:dyDescent="0.25">
      <c r="A30" s="1" t="s">
        <v>50</v>
      </c>
      <c r="B30" s="5" t="s">
        <v>272</v>
      </c>
      <c r="C30" s="3">
        <v>39478</v>
      </c>
      <c r="D30" s="6">
        <f t="shared" si="0"/>
        <v>39294</v>
      </c>
      <c r="E30" s="6">
        <f t="shared" si="1"/>
        <v>39113</v>
      </c>
      <c r="F30" s="6">
        <f t="shared" si="2"/>
        <v>38929</v>
      </c>
      <c r="G30" s="6">
        <f t="shared" si="3"/>
        <v>38748</v>
      </c>
      <c r="H30" s="6">
        <f t="shared" si="4"/>
        <v>38564</v>
      </c>
      <c r="I30" s="6">
        <f t="shared" si="5"/>
        <v>38383</v>
      </c>
      <c r="J30" s="6">
        <f t="shared" si="6"/>
        <v>38199</v>
      </c>
      <c r="K30" s="6">
        <f t="shared" si="7"/>
        <v>38017</v>
      </c>
      <c r="L30" s="6">
        <f t="shared" si="8"/>
        <v>37833</v>
      </c>
      <c r="M30" s="6">
        <f t="shared" si="9"/>
        <v>37652</v>
      </c>
      <c r="N30" s="6">
        <v>36313</v>
      </c>
      <c r="O30" s="13">
        <v>52.688000000000002</v>
      </c>
      <c r="P30" s="14">
        <v>8745</v>
      </c>
      <c r="Q30" s="9">
        <v>-122.055921957585</v>
      </c>
      <c r="R30" s="9">
        <v>-99.499716419464605</v>
      </c>
      <c r="S30" s="9">
        <v>-127.80078852894501</v>
      </c>
      <c r="T30" s="9">
        <v>-107.61039956965099</v>
      </c>
      <c r="U30" s="9">
        <v>-141.890756730455</v>
      </c>
      <c r="V30" s="9">
        <v>-120.848404112994</v>
      </c>
      <c r="W30" s="9">
        <v>-148.41214437071699</v>
      </c>
      <c r="X30" s="9">
        <v>-136.57726611361801</v>
      </c>
      <c r="Y30" s="9">
        <v>-158.20792100353901</v>
      </c>
      <c r="Z30" s="9">
        <v>-138.86141775646601</v>
      </c>
    </row>
    <row r="31" spans="1:26" x14ac:dyDescent="0.25">
      <c r="A31" s="1" t="s">
        <v>200</v>
      </c>
      <c r="B31" s="5" t="s">
        <v>422</v>
      </c>
      <c r="C31" s="3">
        <v>40445</v>
      </c>
      <c r="D31" s="6">
        <f t="shared" si="0"/>
        <v>40261</v>
      </c>
      <c r="E31" s="6">
        <f t="shared" si="1"/>
        <v>40080</v>
      </c>
      <c r="F31" s="6">
        <f t="shared" si="2"/>
        <v>39896</v>
      </c>
      <c r="G31" s="6">
        <f t="shared" si="3"/>
        <v>39715</v>
      </c>
      <c r="H31" s="6">
        <f t="shared" si="4"/>
        <v>39531</v>
      </c>
      <c r="I31" s="6">
        <f t="shared" si="5"/>
        <v>39349</v>
      </c>
      <c r="J31" s="6">
        <f t="shared" si="6"/>
        <v>39165</v>
      </c>
      <c r="K31" s="6">
        <f t="shared" si="7"/>
        <v>38984</v>
      </c>
      <c r="L31" s="6">
        <f t="shared" si="8"/>
        <v>38800</v>
      </c>
      <c r="M31" s="6">
        <f t="shared" si="9"/>
        <v>38619</v>
      </c>
      <c r="N31" s="6">
        <v>36594</v>
      </c>
      <c r="O31" s="13">
        <v>315</v>
      </c>
      <c r="P31" s="14">
        <v>8494.6</v>
      </c>
      <c r="Q31" s="9">
        <v>-145.76081362118299</v>
      </c>
      <c r="R31" s="9">
        <v>-143.29268361980499</v>
      </c>
      <c r="S31" s="9">
        <v>-150.50055397077699</v>
      </c>
      <c r="T31" s="9">
        <v>-141.19607258039099</v>
      </c>
      <c r="U31" s="9">
        <v>-166.751287031321</v>
      </c>
      <c r="V31" s="9">
        <v>-173.922164994756</v>
      </c>
      <c r="W31" s="9">
        <v>-176.750109080133</v>
      </c>
      <c r="X31" s="9">
        <v>-194.75177314298199</v>
      </c>
      <c r="Y31" s="9">
        <v>-190.50867620077801</v>
      </c>
      <c r="Z31" s="9">
        <v>-196.48440843747699</v>
      </c>
    </row>
    <row r="32" spans="1:26" x14ac:dyDescent="0.25">
      <c r="A32" s="1" t="s">
        <v>210</v>
      </c>
      <c r="B32" s="5" t="s">
        <v>432</v>
      </c>
      <c r="C32" s="3">
        <v>38705</v>
      </c>
      <c r="D32" s="6">
        <f t="shared" si="0"/>
        <v>38522</v>
      </c>
      <c r="E32" s="6">
        <f t="shared" si="1"/>
        <v>38340</v>
      </c>
      <c r="F32" s="6">
        <f t="shared" si="2"/>
        <v>38157</v>
      </c>
      <c r="G32" s="6">
        <f t="shared" si="3"/>
        <v>37974</v>
      </c>
      <c r="H32" s="6">
        <f t="shared" si="4"/>
        <v>37791</v>
      </c>
      <c r="I32" s="6">
        <f t="shared" si="5"/>
        <v>37609</v>
      </c>
      <c r="J32" s="6">
        <f t="shared" si="6"/>
        <v>37426</v>
      </c>
      <c r="K32" s="6">
        <f t="shared" si="7"/>
        <v>37244</v>
      </c>
      <c r="L32" s="6">
        <f t="shared" si="8"/>
        <v>37061</v>
      </c>
      <c r="M32" s="6">
        <f t="shared" si="9"/>
        <v>36879</v>
      </c>
      <c r="N32" s="6">
        <v>36612</v>
      </c>
      <c r="O32" s="13">
        <v>3876.0070000000001</v>
      </c>
      <c r="P32" s="14">
        <v>8349.2000000000007</v>
      </c>
      <c r="Q32" s="9">
        <v>-151.904408833269</v>
      </c>
      <c r="R32" s="9">
        <v>-155.019818185265</v>
      </c>
      <c r="S32" s="9">
        <v>-162.74904117013099</v>
      </c>
      <c r="T32" s="9">
        <v>-149.606100495969</v>
      </c>
      <c r="U32" s="9">
        <v>-167.67869444324299</v>
      </c>
      <c r="V32" s="9">
        <v>-178.29051525702101</v>
      </c>
      <c r="W32" s="9">
        <v>-168.96215761451401</v>
      </c>
      <c r="X32" s="9">
        <v>-161.90097286881601</v>
      </c>
      <c r="Y32" s="9">
        <v>-172.137236521246</v>
      </c>
      <c r="Z32" s="9">
        <v>-157.60137162561799</v>
      </c>
    </row>
    <row r="33" spans="1:26" x14ac:dyDescent="0.25">
      <c r="A33" s="1" t="s">
        <v>110</v>
      </c>
      <c r="B33" s="5" t="s">
        <v>332</v>
      </c>
      <c r="C33" s="3">
        <v>45247</v>
      </c>
      <c r="D33" s="6">
        <f t="shared" si="0"/>
        <v>45063</v>
      </c>
      <c r="E33" s="6">
        <f t="shared" si="1"/>
        <v>44882</v>
      </c>
      <c r="F33" s="6">
        <f t="shared" si="2"/>
        <v>44698</v>
      </c>
      <c r="G33" s="6">
        <f t="shared" si="3"/>
        <v>44517</v>
      </c>
      <c r="H33" s="6">
        <f t="shared" si="4"/>
        <v>44333</v>
      </c>
      <c r="I33" s="6">
        <f t="shared" si="5"/>
        <v>44152</v>
      </c>
      <c r="J33" s="6">
        <f t="shared" si="6"/>
        <v>43968</v>
      </c>
      <c r="K33" s="6">
        <f t="shared" si="7"/>
        <v>43786</v>
      </c>
      <c r="L33" s="6">
        <f t="shared" si="8"/>
        <v>43602</v>
      </c>
      <c r="M33" s="6">
        <f t="shared" si="9"/>
        <v>43421</v>
      </c>
      <c r="N33" s="6">
        <v>39532</v>
      </c>
      <c r="O33" s="13">
        <v>232</v>
      </c>
      <c r="P33" s="14">
        <v>8215.7695999999996</v>
      </c>
      <c r="Q33" s="9">
        <v>-124.41633768187199</v>
      </c>
      <c r="R33" s="9">
        <v>-122.749828453147</v>
      </c>
      <c r="S33" s="9">
        <v>29.4328178685134</v>
      </c>
      <c r="T33" s="9">
        <v>64.919317880680296</v>
      </c>
      <c r="U33" s="9">
        <v>64.905769620579093</v>
      </c>
      <c r="V33" s="9">
        <v>13.7230487010427</v>
      </c>
      <c r="W33" s="9">
        <v>32.841820387457098</v>
      </c>
      <c r="X33" s="9">
        <v>26.740388967453399</v>
      </c>
      <c r="Y33" s="9">
        <v>-90.895288994115603</v>
      </c>
      <c r="Z33" s="9">
        <v>25.616307541032199</v>
      </c>
    </row>
    <row r="34" spans="1:26" x14ac:dyDescent="0.25">
      <c r="A34" s="1" t="s">
        <v>79</v>
      </c>
      <c r="B34" s="5" t="s">
        <v>301</v>
      </c>
      <c r="C34" s="3">
        <v>42577</v>
      </c>
      <c r="D34" s="6">
        <f t="shared" si="0"/>
        <v>42395</v>
      </c>
      <c r="E34" s="6">
        <f t="shared" si="1"/>
        <v>42211</v>
      </c>
      <c r="F34" s="6">
        <f t="shared" si="2"/>
        <v>42030</v>
      </c>
      <c r="G34" s="6">
        <f t="shared" si="3"/>
        <v>41846</v>
      </c>
      <c r="H34" s="6">
        <f t="shared" si="4"/>
        <v>41665</v>
      </c>
      <c r="I34" s="6">
        <f t="shared" si="5"/>
        <v>41481</v>
      </c>
      <c r="J34" s="6">
        <f t="shared" si="6"/>
        <v>41300</v>
      </c>
      <c r="K34" s="6">
        <f t="shared" si="7"/>
        <v>41116</v>
      </c>
      <c r="L34" s="6">
        <f t="shared" si="8"/>
        <v>40934</v>
      </c>
      <c r="M34" s="6">
        <f t="shared" si="9"/>
        <v>40750</v>
      </c>
      <c r="N34" s="6">
        <v>40554</v>
      </c>
      <c r="O34" s="13">
        <v>67.38</v>
      </c>
      <c r="P34" s="14">
        <v>8112.8</v>
      </c>
      <c r="Q34" s="9">
        <v>-113.901889809454</v>
      </c>
      <c r="R34" s="9">
        <v>-125.32262546244</v>
      </c>
      <c r="S34" s="9">
        <v>-118.83654816359901</v>
      </c>
      <c r="T34" s="9">
        <v>-124.360511841617</v>
      </c>
      <c r="U34" s="9">
        <v>-117.75050443680701</v>
      </c>
      <c r="V34" s="9">
        <v>-118.114536741926</v>
      </c>
      <c r="W34" s="9">
        <v>-125.018250901054</v>
      </c>
      <c r="X34" s="9">
        <v>-127.53488108328401</v>
      </c>
      <c r="Y34" s="9">
        <v>-139.28286186482299</v>
      </c>
      <c r="Z34" s="9">
        <v>-120.797769348231</v>
      </c>
    </row>
    <row r="35" spans="1:26" x14ac:dyDescent="0.25">
      <c r="A35" s="1" t="s">
        <v>19</v>
      </c>
      <c r="B35" s="5" t="s">
        <v>241</v>
      </c>
      <c r="C35" s="3">
        <v>42165</v>
      </c>
      <c r="D35" s="6">
        <f t="shared" si="0"/>
        <v>41983</v>
      </c>
      <c r="E35" s="6">
        <f t="shared" si="1"/>
        <v>41800</v>
      </c>
      <c r="F35" s="6">
        <f t="shared" si="2"/>
        <v>41618</v>
      </c>
      <c r="G35" s="6">
        <f t="shared" si="3"/>
        <v>41435</v>
      </c>
      <c r="H35" s="6">
        <f t="shared" si="4"/>
        <v>41253</v>
      </c>
      <c r="I35" s="6">
        <f t="shared" si="5"/>
        <v>41070</v>
      </c>
      <c r="J35" s="6">
        <f t="shared" si="6"/>
        <v>40887</v>
      </c>
      <c r="K35" s="6">
        <f t="shared" si="7"/>
        <v>40704</v>
      </c>
      <c r="L35" s="6">
        <f t="shared" si="8"/>
        <v>40522</v>
      </c>
      <c r="M35" s="6">
        <f t="shared" si="9"/>
        <v>40339</v>
      </c>
      <c r="N35" s="6">
        <v>40301</v>
      </c>
      <c r="O35" s="13">
        <v>55.43</v>
      </c>
      <c r="P35" s="14">
        <v>7435.4</v>
      </c>
      <c r="Q35" s="9">
        <v>-141.590590152858</v>
      </c>
      <c r="R35" s="9">
        <v>-142.420684517994</v>
      </c>
      <c r="S35" s="9">
        <v>-141.50313478018401</v>
      </c>
      <c r="T35" s="9">
        <v>-139.31195222723201</v>
      </c>
      <c r="U35" s="9">
        <v>-126.982506395759</v>
      </c>
      <c r="V35" s="9">
        <v>-122.38508492685401</v>
      </c>
      <c r="W35" s="9">
        <v>-127.172775590448</v>
      </c>
      <c r="X35" s="9">
        <v>-130.37886895686901</v>
      </c>
      <c r="Y35" s="9">
        <v>-148.531290781075</v>
      </c>
      <c r="Z35" s="9">
        <v>-161.371469874518</v>
      </c>
    </row>
    <row r="36" spans="1:26" x14ac:dyDescent="0.25">
      <c r="A36" s="1" t="s">
        <v>180</v>
      </c>
      <c r="B36" s="5" t="s">
        <v>402</v>
      </c>
      <c r="C36" s="3">
        <v>42613</v>
      </c>
      <c r="D36" s="6">
        <f t="shared" si="0"/>
        <v>42431</v>
      </c>
      <c r="E36" s="6">
        <f t="shared" si="1"/>
        <v>42247</v>
      </c>
      <c r="F36" s="6">
        <f t="shared" si="2"/>
        <v>42066</v>
      </c>
      <c r="G36" s="6">
        <f t="shared" si="3"/>
        <v>41882</v>
      </c>
      <c r="H36" s="6">
        <f t="shared" si="4"/>
        <v>41701</v>
      </c>
      <c r="I36" s="6">
        <f t="shared" si="5"/>
        <v>41517</v>
      </c>
      <c r="J36" s="6">
        <f t="shared" si="6"/>
        <v>41336</v>
      </c>
      <c r="K36" s="6">
        <f t="shared" si="7"/>
        <v>41152</v>
      </c>
      <c r="L36" s="6">
        <f t="shared" si="8"/>
        <v>40970</v>
      </c>
      <c r="M36" s="6">
        <f t="shared" si="9"/>
        <v>40786</v>
      </c>
      <c r="N36" s="6">
        <v>39574</v>
      </c>
      <c r="O36" s="13">
        <v>43.73</v>
      </c>
      <c r="P36" s="14">
        <v>6931</v>
      </c>
      <c r="Q36" s="9">
        <v>-147.685894721409</v>
      </c>
      <c r="R36" s="9">
        <v>-137.920757407964</v>
      </c>
      <c r="S36" s="9">
        <v>-133.25073830900999</v>
      </c>
      <c r="T36" s="9">
        <v>-142.231914091947</v>
      </c>
      <c r="U36" s="9">
        <v>-130.345958220988</v>
      </c>
      <c r="V36" s="9">
        <v>-124.303984061907</v>
      </c>
      <c r="W36" s="9">
        <v>-141.37916315066201</v>
      </c>
      <c r="X36" s="9">
        <v>-123.53153345894</v>
      </c>
      <c r="Y36" s="9">
        <v>-132.696921667357</v>
      </c>
      <c r="Z36" s="9">
        <v>-133.16385027567799</v>
      </c>
    </row>
    <row r="37" spans="1:26" x14ac:dyDescent="0.25">
      <c r="A37" s="1" t="s">
        <v>106</v>
      </c>
      <c r="B37" s="5" t="s">
        <v>328</v>
      </c>
      <c r="C37" s="3">
        <v>38726</v>
      </c>
      <c r="D37" s="6">
        <f t="shared" si="0"/>
        <v>38542</v>
      </c>
      <c r="E37" s="6">
        <f t="shared" si="1"/>
        <v>38361</v>
      </c>
      <c r="F37" s="6">
        <f t="shared" si="2"/>
        <v>38177</v>
      </c>
      <c r="G37" s="6">
        <f t="shared" si="3"/>
        <v>37995</v>
      </c>
      <c r="H37" s="6">
        <f t="shared" si="4"/>
        <v>37811</v>
      </c>
      <c r="I37" s="6">
        <f t="shared" si="5"/>
        <v>37630</v>
      </c>
      <c r="J37" s="6">
        <f t="shared" si="6"/>
        <v>37446</v>
      </c>
      <c r="K37" s="6">
        <f t="shared" si="7"/>
        <v>37265</v>
      </c>
      <c r="L37" s="6">
        <f t="shared" si="8"/>
        <v>37081</v>
      </c>
      <c r="M37" s="6">
        <f t="shared" si="9"/>
        <v>36900</v>
      </c>
      <c r="N37" s="6">
        <v>36588</v>
      </c>
      <c r="O37" s="13">
        <v>517.5</v>
      </c>
      <c r="P37" s="14">
        <v>6706.3</v>
      </c>
      <c r="Q37" s="9">
        <v>-170.05739523154</v>
      </c>
      <c r="R37" s="9">
        <v>-163.886611593125</v>
      </c>
      <c r="S37" s="9">
        <v>-167.318652385245</v>
      </c>
      <c r="T37" s="9">
        <v>-174.403158371676</v>
      </c>
      <c r="U37" s="9">
        <v>-180.44102715650001</v>
      </c>
      <c r="V37" s="9">
        <v>-186.92396258523499</v>
      </c>
      <c r="W37" s="9">
        <v>-194.01532062564999</v>
      </c>
      <c r="X37" s="9">
        <v>-202.653932081726</v>
      </c>
      <c r="Y37" s="9">
        <v>-231.01851851851799</v>
      </c>
      <c r="Z37" s="9">
        <v>-231.01851851851799</v>
      </c>
    </row>
    <row r="38" spans="1:26" x14ac:dyDescent="0.25">
      <c r="A38" s="1" t="s">
        <v>216</v>
      </c>
      <c r="B38" s="5" t="s">
        <v>438</v>
      </c>
      <c r="C38" s="3">
        <v>44414</v>
      </c>
      <c r="D38" s="6">
        <f t="shared" si="0"/>
        <v>44233</v>
      </c>
      <c r="E38" s="6">
        <f t="shared" si="1"/>
        <v>44049</v>
      </c>
      <c r="F38" s="6">
        <f t="shared" si="2"/>
        <v>43867</v>
      </c>
      <c r="G38" s="6">
        <f t="shared" si="3"/>
        <v>43683</v>
      </c>
      <c r="H38" s="6">
        <f t="shared" si="4"/>
        <v>43502</v>
      </c>
      <c r="I38" s="6">
        <f t="shared" si="5"/>
        <v>43318</v>
      </c>
      <c r="J38" s="6">
        <f t="shared" si="6"/>
        <v>43137</v>
      </c>
      <c r="K38" s="6">
        <f t="shared" si="7"/>
        <v>42953</v>
      </c>
      <c r="L38" s="6">
        <f t="shared" si="8"/>
        <v>42772</v>
      </c>
      <c r="M38" s="6">
        <f t="shared" si="9"/>
        <v>42588</v>
      </c>
      <c r="N38" s="6">
        <v>39286</v>
      </c>
      <c r="O38" s="13">
        <v>98.33</v>
      </c>
      <c r="P38" s="14">
        <v>6695</v>
      </c>
      <c r="Q38" s="9">
        <v>-185.636091643806</v>
      </c>
      <c r="R38" s="9" t="e">
        <v>#N/A</v>
      </c>
      <c r="S38" s="9" t="e">
        <v>#N/A</v>
      </c>
      <c r="T38" s="9" t="e">
        <v>#N/A</v>
      </c>
      <c r="U38" s="9" t="e">
        <v>#N/A</v>
      </c>
      <c r="V38" s="9" t="e">
        <v>#N/A</v>
      </c>
      <c r="W38" s="9" t="e">
        <v>#N/A</v>
      </c>
      <c r="X38" s="9" t="e">
        <v>#N/A</v>
      </c>
      <c r="Y38" s="9" t="e">
        <v>#N/A</v>
      </c>
      <c r="Z38" s="9" t="e">
        <v>#N/A</v>
      </c>
    </row>
    <row r="39" spans="1:26" x14ac:dyDescent="0.25">
      <c r="A39" s="1" t="s">
        <v>42</v>
      </c>
      <c r="B39" s="5" t="s">
        <v>264</v>
      </c>
      <c r="C39" s="3">
        <v>42613</v>
      </c>
      <c r="D39" s="6">
        <f t="shared" si="0"/>
        <v>42431</v>
      </c>
      <c r="E39" s="6">
        <f t="shared" si="1"/>
        <v>42247</v>
      </c>
      <c r="F39" s="6">
        <f t="shared" si="2"/>
        <v>42066</v>
      </c>
      <c r="G39" s="6">
        <f t="shared" si="3"/>
        <v>41882</v>
      </c>
      <c r="H39" s="6">
        <f t="shared" si="4"/>
        <v>41701</v>
      </c>
      <c r="I39" s="6">
        <f t="shared" si="5"/>
        <v>41517</v>
      </c>
      <c r="J39" s="6">
        <f t="shared" si="6"/>
        <v>41336</v>
      </c>
      <c r="K39" s="6">
        <f t="shared" si="7"/>
        <v>41152</v>
      </c>
      <c r="L39" s="6">
        <f t="shared" si="8"/>
        <v>40970</v>
      </c>
      <c r="M39" s="6">
        <f t="shared" si="9"/>
        <v>40786</v>
      </c>
      <c r="N39" s="6">
        <v>40666</v>
      </c>
      <c r="O39" s="13">
        <v>77.540000000000006</v>
      </c>
      <c r="P39" s="14">
        <v>6381.6</v>
      </c>
      <c r="Q39" s="9">
        <v>-166.26661706864499</v>
      </c>
      <c r="R39" s="9">
        <v>-158.35712331566501</v>
      </c>
      <c r="S39" s="9">
        <v>-169.70658385177501</v>
      </c>
      <c r="T39" s="9">
        <v>-160.97736330403899</v>
      </c>
      <c r="U39" s="9">
        <v>-159.883574038733</v>
      </c>
      <c r="V39" s="9">
        <v>-156.73748539242899</v>
      </c>
      <c r="W39" s="9">
        <v>-177.63561045396699</v>
      </c>
      <c r="X39" s="9">
        <v>-178.52498630198701</v>
      </c>
      <c r="Y39" s="9">
        <v>-196.06772611239899</v>
      </c>
      <c r="Z39" s="9">
        <v>-200.96869410775801</v>
      </c>
    </row>
    <row r="40" spans="1:26" x14ac:dyDescent="0.25">
      <c r="A40" s="1" t="s">
        <v>76</v>
      </c>
      <c r="B40" s="5" t="s">
        <v>298</v>
      </c>
      <c r="C40" s="3">
        <v>40147</v>
      </c>
      <c r="D40" s="6">
        <f t="shared" si="0"/>
        <v>39963</v>
      </c>
      <c r="E40" s="6">
        <f t="shared" si="1"/>
        <v>39782</v>
      </c>
      <c r="F40" s="6">
        <f t="shared" si="2"/>
        <v>39598</v>
      </c>
      <c r="G40" s="6">
        <f t="shared" si="3"/>
        <v>39416</v>
      </c>
      <c r="H40" s="6">
        <f t="shared" si="4"/>
        <v>39232</v>
      </c>
      <c r="I40" s="6">
        <f t="shared" si="5"/>
        <v>39051</v>
      </c>
      <c r="J40" s="6">
        <f t="shared" si="6"/>
        <v>38867</v>
      </c>
      <c r="K40" s="6">
        <f t="shared" si="7"/>
        <v>38686</v>
      </c>
      <c r="L40" s="6">
        <f t="shared" si="8"/>
        <v>38502</v>
      </c>
      <c r="M40" s="6">
        <f t="shared" si="9"/>
        <v>38321</v>
      </c>
      <c r="N40" s="6">
        <v>37117</v>
      </c>
      <c r="O40" s="13">
        <v>21.43</v>
      </c>
      <c r="P40" s="14">
        <v>6305.6</v>
      </c>
      <c r="Q40" s="9">
        <v>-130.74181330527</v>
      </c>
      <c r="R40" s="9">
        <v>-133.58205508971</v>
      </c>
      <c r="S40" s="9">
        <v>-134.48579129507601</v>
      </c>
      <c r="T40" s="9">
        <v>-141.11443995987699</v>
      </c>
      <c r="U40" s="9">
        <v>-142.02147914131299</v>
      </c>
      <c r="V40" s="9">
        <v>-143.66131628719401</v>
      </c>
      <c r="W40" s="9">
        <v>-145.35389541632901</v>
      </c>
      <c r="X40" s="9">
        <v>-147.47881267794801</v>
      </c>
      <c r="Y40" s="9">
        <v>-149.14186339134599</v>
      </c>
      <c r="Z40" s="9">
        <v>-150.39587713150101</v>
      </c>
    </row>
    <row r="41" spans="1:26" x14ac:dyDescent="0.25">
      <c r="A41" s="1" t="s">
        <v>208</v>
      </c>
      <c r="B41" s="5" t="s">
        <v>430</v>
      </c>
      <c r="C41" s="3">
        <v>38681</v>
      </c>
      <c r="D41" s="6">
        <f t="shared" si="0"/>
        <v>38497</v>
      </c>
      <c r="E41" s="6">
        <f t="shared" si="1"/>
        <v>38316</v>
      </c>
      <c r="F41" s="6">
        <f t="shared" si="2"/>
        <v>38132</v>
      </c>
      <c r="G41" s="6">
        <f t="shared" si="3"/>
        <v>37950</v>
      </c>
      <c r="H41" s="6">
        <f t="shared" si="4"/>
        <v>37766</v>
      </c>
      <c r="I41" s="6">
        <f t="shared" si="5"/>
        <v>37585</v>
      </c>
      <c r="J41" s="6">
        <f t="shared" si="6"/>
        <v>37401</v>
      </c>
      <c r="K41" s="6">
        <f t="shared" si="7"/>
        <v>37220</v>
      </c>
      <c r="L41" s="6">
        <f t="shared" si="8"/>
        <v>37036</v>
      </c>
      <c r="M41" s="6">
        <f t="shared" si="9"/>
        <v>36855</v>
      </c>
      <c r="N41" s="6">
        <v>36525</v>
      </c>
      <c r="O41" s="13">
        <v>243.125</v>
      </c>
      <c r="P41" s="14">
        <v>5953.4</v>
      </c>
      <c r="Q41" s="9">
        <v>-161.537273981157</v>
      </c>
      <c r="R41" s="9">
        <v>-163.84053646423999</v>
      </c>
      <c r="S41" s="9">
        <v>-176.707919917167</v>
      </c>
      <c r="T41" s="9">
        <v>-179.27840870455901</v>
      </c>
      <c r="U41" s="9">
        <v>-159.791321197842</v>
      </c>
      <c r="V41" s="9">
        <v>-153.52277126574199</v>
      </c>
      <c r="W41" s="9">
        <v>-154.79923580325899</v>
      </c>
      <c r="X41" s="9">
        <v>-144.28657535198101</v>
      </c>
      <c r="Y41" s="9">
        <v>-151.096517013663</v>
      </c>
      <c r="Z41" s="9">
        <v>-156.41814680783699</v>
      </c>
    </row>
    <row r="42" spans="1:26" x14ac:dyDescent="0.25">
      <c r="A42" s="1" t="s">
        <v>161</v>
      </c>
      <c r="B42" s="5" t="s">
        <v>383</v>
      </c>
      <c r="C42" s="3">
        <v>40521</v>
      </c>
      <c r="D42" s="6">
        <f t="shared" si="0"/>
        <v>40338</v>
      </c>
      <c r="E42" s="6">
        <f t="shared" si="1"/>
        <v>40156</v>
      </c>
      <c r="F42" s="6">
        <f t="shared" si="2"/>
        <v>39973</v>
      </c>
      <c r="G42" s="6">
        <f t="shared" si="3"/>
        <v>39791</v>
      </c>
      <c r="H42" s="6">
        <f t="shared" si="4"/>
        <v>39608</v>
      </c>
      <c r="I42" s="6">
        <f t="shared" si="5"/>
        <v>39425</v>
      </c>
      <c r="J42" s="6">
        <f t="shared" si="6"/>
        <v>39242</v>
      </c>
      <c r="K42" s="6">
        <f t="shared" si="7"/>
        <v>39060</v>
      </c>
      <c r="L42" s="6">
        <f t="shared" si="8"/>
        <v>38877</v>
      </c>
      <c r="M42" s="6">
        <f t="shared" si="9"/>
        <v>38695</v>
      </c>
      <c r="N42" s="6">
        <v>36389</v>
      </c>
      <c r="O42" s="13">
        <v>115.264</v>
      </c>
      <c r="P42" s="14">
        <v>5903.3</v>
      </c>
      <c r="Q42" s="9">
        <v>-108.452696277938</v>
      </c>
      <c r="R42" s="9">
        <v>-103.766283112656</v>
      </c>
      <c r="S42" s="9">
        <v>-110.51848055140501</v>
      </c>
      <c r="T42" s="9">
        <v>-102.096017301811</v>
      </c>
      <c r="U42" s="9">
        <v>-111.22582744379</v>
      </c>
      <c r="V42" s="9">
        <v>-120.21603746773</v>
      </c>
      <c r="W42" s="9">
        <v>-114.33990591769199</v>
      </c>
      <c r="X42" s="9">
        <v>-126.82121744133001</v>
      </c>
      <c r="Y42" s="9">
        <v>-127.55903389440201</v>
      </c>
      <c r="Z42" s="9">
        <v>-130.48228333832799</v>
      </c>
    </row>
    <row r="43" spans="1:26" x14ac:dyDescent="0.25">
      <c r="A43" s="1" t="s">
        <v>205</v>
      </c>
      <c r="B43" s="5" t="s">
        <v>427</v>
      </c>
      <c r="C43" s="3">
        <v>40178</v>
      </c>
      <c r="D43" s="6">
        <f t="shared" si="0"/>
        <v>39995</v>
      </c>
      <c r="E43" s="6">
        <f t="shared" si="1"/>
        <v>39813</v>
      </c>
      <c r="F43" s="6">
        <f t="shared" si="2"/>
        <v>39630</v>
      </c>
      <c r="G43" s="6">
        <f t="shared" si="3"/>
        <v>39447</v>
      </c>
      <c r="H43" s="6">
        <f t="shared" si="4"/>
        <v>39264</v>
      </c>
      <c r="I43" s="6">
        <f t="shared" si="5"/>
        <v>39082</v>
      </c>
      <c r="J43" s="6">
        <f t="shared" si="6"/>
        <v>38899</v>
      </c>
      <c r="K43" s="6">
        <f t="shared" si="7"/>
        <v>38717</v>
      </c>
      <c r="L43" s="6">
        <f t="shared" si="8"/>
        <v>38534</v>
      </c>
      <c r="M43" s="6">
        <f t="shared" si="9"/>
        <v>38352</v>
      </c>
      <c r="N43" s="6">
        <v>39225</v>
      </c>
      <c r="O43" s="13">
        <v>37.659999999999997</v>
      </c>
      <c r="P43" s="14">
        <v>5529.9</v>
      </c>
      <c r="Q43" s="9">
        <v>-153.47554665915399</v>
      </c>
      <c r="R43" s="9">
        <v>-154.37213585755401</v>
      </c>
      <c r="S43" s="9">
        <v>-168.05751047525001</v>
      </c>
      <c r="T43" s="9">
        <v>-166.52844518975499</v>
      </c>
      <c r="U43" s="9">
        <v>-180.21845349652099</v>
      </c>
      <c r="V43" s="9">
        <v>-163.28612775446899</v>
      </c>
      <c r="W43" s="9" t="e">
        <v>#N/A</v>
      </c>
      <c r="X43" s="9" t="e">
        <v>#N/A</v>
      </c>
      <c r="Y43" s="9" t="e">
        <v>#N/A</v>
      </c>
      <c r="Z43" s="9" t="e">
        <v>#N/A</v>
      </c>
    </row>
    <row r="44" spans="1:26" x14ac:dyDescent="0.25">
      <c r="A44" s="1" t="s">
        <v>136</v>
      </c>
      <c r="B44" s="5" t="s">
        <v>358</v>
      </c>
      <c r="C44" s="3">
        <v>40359</v>
      </c>
      <c r="D44" s="6">
        <f t="shared" si="0"/>
        <v>40177</v>
      </c>
      <c r="E44" s="6">
        <f t="shared" si="1"/>
        <v>39994</v>
      </c>
      <c r="F44" s="6">
        <f t="shared" si="2"/>
        <v>39812</v>
      </c>
      <c r="G44" s="6">
        <f t="shared" si="3"/>
        <v>39629</v>
      </c>
      <c r="H44" s="6">
        <f t="shared" si="4"/>
        <v>39446</v>
      </c>
      <c r="I44" s="6">
        <f t="shared" si="5"/>
        <v>39263</v>
      </c>
      <c r="J44" s="6">
        <f t="shared" si="6"/>
        <v>39081</v>
      </c>
      <c r="K44" s="6">
        <f t="shared" si="7"/>
        <v>38898</v>
      </c>
      <c r="L44" s="6">
        <f t="shared" si="8"/>
        <v>38716</v>
      </c>
      <c r="M44" s="6">
        <f t="shared" si="9"/>
        <v>38533</v>
      </c>
      <c r="N44" s="6">
        <v>36395</v>
      </c>
      <c r="O44" s="13">
        <v>25.062999999999999</v>
      </c>
      <c r="P44" s="14">
        <v>5439.6</v>
      </c>
      <c r="Q44" s="9">
        <v>-89.062364932978397</v>
      </c>
      <c r="R44" s="9">
        <v>-95.611589014041598</v>
      </c>
      <c r="S44" s="9">
        <v>-114.977152266429</v>
      </c>
      <c r="T44" s="9">
        <v>-113.65320862557201</v>
      </c>
      <c r="U44" s="9">
        <v>-115.930783142633</v>
      </c>
      <c r="V44" s="9">
        <v>-119.228132991154</v>
      </c>
      <c r="W44" s="9">
        <v>-121.64046322833801</v>
      </c>
      <c r="X44" s="9">
        <v>-127.459563309714</v>
      </c>
      <c r="Y44" s="9">
        <v>-133.04975629601901</v>
      </c>
      <c r="Z44" s="9">
        <v>-130.10818087147399</v>
      </c>
    </row>
    <row r="45" spans="1:26" x14ac:dyDescent="0.25">
      <c r="A45" s="1" t="s">
        <v>193</v>
      </c>
      <c r="B45" s="5" t="s">
        <v>415</v>
      </c>
      <c r="C45" s="3">
        <v>40163</v>
      </c>
      <c r="D45" s="6">
        <f t="shared" si="0"/>
        <v>39980</v>
      </c>
      <c r="E45" s="6">
        <f t="shared" si="1"/>
        <v>39798</v>
      </c>
      <c r="F45" s="6">
        <f t="shared" si="2"/>
        <v>39615</v>
      </c>
      <c r="G45" s="6">
        <f t="shared" si="3"/>
        <v>39432</v>
      </c>
      <c r="H45" s="6">
        <f t="shared" si="4"/>
        <v>39249</v>
      </c>
      <c r="I45" s="6">
        <f t="shared" si="5"/>
        <v>39067</v>
      </c>
      <c r="J45" s="6">
        <f t="shared" si="6"/>
        <v>38884</v>
      </c>
      <c r="K45" s="6">
        <f t="shared" si="7"/>
        <v>38702</v>
      </c>
      <c r="L45" s="6">
        <f t="shared" si="8"/>
        <v>38519</v>
      </c>
      <c r="M45" s="6">
        <f t="shared" si="9"/>
        <v>38337</v>
      </c>
      <c r="N45" s="6">
        <v>39013</v>
      </c>
      <c r="O45" s="13">
        <v>19.5</v>
      </c>
      <c r="P45" s="14">
        <v>5347.8</v>
      </c>
      <c r="Q45" s="9">
        <v>-159.35445028318699</v>
      </c>
      <c r="R45" s="9">
        <v>-159.203094903905</v>
      </c>
      <c r="S45" s="9">
        <v>-157.94220796734999</v>
      </c>
      <c r="T45" s="9">
        <v>-145.885623664902</v>
      </c>
      <c r="U45" s="9">
        <v>-150.601314985409</v>
      </c>
      <c r="V45" s="9">
        <v>-144.99869953947001</v>
      </c>
      <c r="W45" s="9" t="e">
        <v>#N/A</v>
      </c>
      <c r="X45" s="9" t="e">
        <v>#N/A</v>
      </c>
      <c r="Y45" s="9" t="e">
        <v>#N/A</v>
      </c>
      <c r="Z45" s="9" t="e">
        <v>#N/A</v>
      </c>
    </row>
    <row r="46" spans="1:26" x14ac:dyDescent="0.25">
      <c r="A46" s="1" t="s">
        <v>20</v>
      </c>
      <c r="B46" s="5" t="s">
        <v>242</v>
      </c>
      <c r="C46" s="3">
        <v>42578</v>
      </c>
      <c r="D46" s="6">
        <f t="shared" si="0"/>
        <v>42396</v>
      </c>
      <c r="E46" s="6">
        <f t="shared" si="1"/>
        <v>42212</v>
      </c>
      <c r="F46" s="6">
        <f t="shared" si="2"/>
        <v>42031</v>
      </c>
      <c r="G46" s="6">
        <f t="shared" si="3"/>
        <v>41847</v>
      </c>
      <c r="H46" s="6">
        <f t="shared" si="4"/>
        <v>41666</v>
      </c>
      <c r="I46" s="6">
        <f t="shared" si="5"/>
        <v>41482</v>
      </c>
      <c r="J46" s="6">
        <f t="shared" si="6"/>
        <v>41301</v>
      </c>
      <c r="K46" s="6">
        <f t="shared" si="7"/>
        <v>41117</v>
      </c>
      <c r="L46" s="6">
        <f t="shared" si="8"/>
        <v>40935</v>
      </c>
      <c r="M46" s="6">
        <f t="shared" si="9"/>
        <v>40751</v>
      </c>
      <c r="N46" s="6">
        <v>39367</v>
      </c>
      <c r="O46" s="13">
        <v>128.94999999999999</v>
      </c>
      <c r="P46" s="14">
        <v>5205.3</v>
      </c>
      <c r="Q46" s="9">
        <v>-104.172817655456</v>
      </c>
      <c r="R46" s="9">
        <v>-103.29344461202299</v>
      </c>
      <c r="S46" s="9">
        <v>-100.131756168165</v>
      </c>
      <c r="T46" s="9">
        <v>-97.804676603595496</v>
      </c>
      <c r="U46" s="9">
        <v>-102.477236274893</v>
      </c>
      <c r="V46" s="9">
        <v>-96.469583357157603</v>
      </c>
      <c r="W46" s="9">
        <v>-97.714805298489907</v>
      </c>
      <c r="X46" s="9">
        <v>-84.4456513130106</v>
      </c>
      <c r="Y46" s="9">
        <v>-80.995968892612098</v>
      </c>
      <c r="Z46" s="9">
        <v>-80.822712237380699</v>
      </c>
    </row>
    <row r="47" spans="1:26" x14ac:dyDescent="0.25">
      <c r="A47" s="1" t="s">
        <v>52</v>
      </c>
      <c r="B47" s="5" t="s">
        <v>274</v>
      </c>
      <c r="C47" s="3">
        <v>40126</v>
      </c>
      <c r="D47" s="6">
        <f t="shared" si="0"/>
        <v>39942</v>
      </c>
      <c r="E47" s="6">
        <f t="shared" si="1"/>
        <v>39761</v>
      </c>
      <c r="F47" s="6">
        <f t="shared" si="2"/>
        <v>39577</v>
      </c>
      <c r="G47" s="6">
        <f t="shared" si="3"/>
        <v>39395</v>
      </c>
      <c r="H47" s="6">
        <f t="shared" si="4"/>
        <v>39211</v>
      </c>
      <c r="I47" s="6">
        <f t="shared" si="5"/>
        <v>39030</v>
      </c>
      <c r="J47" s="6">
        <f t="shared" si="6"/>
        <v>38846</v>
      </c>
      <c r="K47" s="6">
        <f t="shared" si="7"/>
        <v>38665</v>
      </c>
      <c r="L47" s="6">
        <f t="shared" si="8"/>
        <v>38481</v>
      </c>
      <c r="M47" s="6">
        <f t="shared" si="9"/>
        <v>38300</v>
      </c>
      <c r="N47" s="6">
        <v>38009</v>
      </c>
      <c r="O47" s="13">
        <v>68.88</v>
      </c>
      <c r="P47" s="14">
        <v>4661.1000000000004</v>
      </c>
      <c r="Q47" s="9">
        <v>-82.693057174808004</v>
      </c>
      <c r="R47" s="9">
        <v>-87.370594469984695</v>
      </c>
      <c r="S47" s="9">
        <v>-85.410665236948702</v>
      </c>
      <c r="T47" s="9">
        <v>-87.896416138921595</v>
      </c>
      <c r="U47" s="9">
        <v>-90.669870641565296</v>
      </c>
      <c r="V47" s="9">
        <v>-100.631118768188</v>
      </c>
      <c r="W47" s="9">
        <v>-102.921440302335</v>
      </c>
      <c r="X47" s="9">
        <v>-108.292732938627</v>
      </c>
      <c r="Y47" s="9">
        <v>-111.6179580335</v>
      </c>
      <c r="Z47" s="9">
        <v>-111.04266822445599</v>
      </c>
    </row>
    <row r="48" spans="1:26" x14ac:dyDescent="0.25">
      <c r="A48" s="1" t="s">
        <v>112</v>
      </c>
      <c r="B48" s="5" t="s">
        <v>334</v>
      </c>
      <c r="C48" s="3">
        <v>41625</v>
      </c>
      <c r="D48" s="6">
        <f t="shared" si="0"/>
        <v>41442</v>
      </c>
      <c r="E48" s="6">
        <f t="shared" si="1"/>
        <v>41260</v>
      </c>
      <c r="F48" s="6">
        <f t="shared" si="2"/>
        <v>41077</v>
      </c>
      <c r="G48" s="6">
        <f t="shared" si="3"/>
        <v>40894</v>
      </c>
      <c r="H48" s="6">
        <f t="shared" si="4"/>
        <v>40711</v>
      </c>
      <c r="I48" s="6">
        <f t="shared" si="5"/>
        <v>40529</v>
      </c>
      <c r="J48" s="6">
        <f t="shared" si="6"/>
        <v>40346</v>
      </c>
      <c r="K48" s="6">
        <f t="shared" si="7"/>
        <v>40164</v>
      </c>
      <c r="L48" s="6">
        <f t="shared" si="8"/>
        <v>39981</v>
      </c>
      <c r="M48" s="6">
        <f t="shared" si="9"/>
        <v>39799</v>
      </c>
      <c r="N48" s="6">
        <v>39689</v>
      </c>
      <c r="O48" s="13">
        <v>59.96</v>
      </c>
      <c r="P48" s="14">
        <v>4639.8999999999996</v>
      </c>
      <c r="Q48" s="9">
        <v>-147.258149083094</v>
      </c>
      <c r="R48" s="9">
        <v>-145.05967292165499</v>
      </c>
      <c r="S48" s="9">
        <v>-137.92417880523001</v>
      </c>
      <c r="T48" s="9">
        <v>-140.03137929582101</v>
      </c>
      <c r="U48" s="9">
        <v>-142.80594126823101</v>
      </c>
      <c r="V48" s="9">
        <v>-130.16224918628001</v>
      </c>
      <c r="W48" s="9">
        <v>-137.46175555152399</v>
      </c>
      <c r="X48" s="9">
        <v>-143.13294385331699</v>
      </c>
      <c r="Y48" s="9">
        <v>-163.89035494626901</v>
      </c>
      <c r="Z48" s="9">
        <v>-177.321648172083</v>
      </c>
    </row>
    <row r="49" spans="1:26" x14ac:dyDescent="0.25">
      <c r="A49" s="1" t="s">
        <v>183</v>
      </c>
      <c r="B49" s="5" t="s">
        <v>405</v>
      </c>
      <c r="C49" s="3">
        <v>41929</v>
      </c>
      <c r="D49" s="6">
        <f t="shared" si="0"/>
        <v>41746</v>
      </c>
      <c r="E49" s="6">
        <f t="shared" si="1"/>
        <v>41564</v>
      </c>
      <c r="F49" s="6">
        <f t="shared" si="2"/>
        <v>41381</v>
      </c>
      <c r="G49" s="6">
        <f t="shared" si="3"/>
        <v>41199</v>
      </c>
      <c r="H49" s="6">
        <f t="shared" si="4"/>
        <v>41016</v>
      </c>
      <c r="I49" s="6">
        <f t="shared" si="5"/>
        <v>40833</v>
      </c>
      <c r="J49" s="6">
        <f t="shared" si="6"/>
        <v>40650</v>
      </c>
      <c r="K49" s="6">
        <f t="shared" si="7"/>
        <v>40468</v>
      </c>
      <c r="L49" s="6">
        <f t="shared" si="8"/>
        <v>40285</v>
      </c>
      <c r="M49" s="6">
        <f t="shared" si="9"/>
        <v>40103</v>
      </c>
      <c r="N49" s="6">
        <v>39113</v>
      </c>
      <c r="O49" s="13">
        <v>53.4</v>
      </c>
      <c r="P49" s="14">
        <v>4581.3</v>
      </c>
      <c r="Q49" s="9">
        <v>-188.76633500883099</v>
      </c>
      <c r="R49" s="9">
        <v>-189.734635723065</v>
      </c>
      <c r="S49" s="9">
        <v>-191.17467238465301</v>
      </c>
      <c r="T49" s="9">
        <v>-192.204466999668</v>
      </c>
      <c r="U49" s="9">
        <v>-193.64963738458999</v>
      </c>
      <c r="V49" s="9">
        <v>-194.69130405209</v>
      </c>
      <c r="W49" s="9">
        <v>-196.14963738458999</v>
      </c>
      <c r="X49" s="9">
        <v>-143.31714158476899</v>
      </c>
      <c r="Y49" s="9">
        <v>-152.47167790868301</v>
      </c>
      <c r="Z49" s="9">
        <v>-159.282074365255</v>
      </c>
    </row>
    <row r="50" spans="1:26" x14ac:dyDescent="0.25">
      <c r="A50" s="1" t="s">
        <v>212</v>
      </c>
      <c r="B50" s="5" t="s">
        <v>434</v>
      </c>
      <c r="C50" s="3">
        <v>41344</v>
      </c>
      <c r="D50" s="6">
        <f t="shared" si="0"/>
        <v>41163</v>
      </c>
      <c r="E50" s="6">
        <f t="shared" si="1"/>
        <v>40979</v>
      </c>
      <c r="F50" s="6">
        <f t="shared" si="2"/>
        <v>40797</v>
      </c>
      <c r="G50" s="6">
        <f t="shared" si="3"/>
        <v>40613</v>
      </c>
      <c r="H50" s="6">
        <f t="shared" si="4"/>
        <v>40432</v>
      </c>
      <c r="I50" s="6">
        <f t="shared" si="5"/>
        <v>40248</v>
      </c>
      <c r="J50" s="6">
        <f t="shared" si="6"/>
        <v>40067</v>
      </c>
      <c r="K50" s="6">
        <f t="shared" si="7"/>
        <v>39883</v>
      </c>
      <c r="L50" s="6">
        <f t="shared" si="8"/>
        <v>39702</v>
      </c>
      <c r="M50" s="6">
        <f t="shared" si="9"/>
        <v>39518</v>
      </c>
      <c r="N50" s="6">
        <v>38394</v>
      </c>
      <c r="O50" s="13">
        <v>31.45</v>
      </c>
      <c r="P50" s="14">
        <v>4386.2</v>
      </c>
      <c r="Q50" s="9">
        <v>-201.15350106930899</v>
      </c>
      <c r="R50" s="9">
        <v>-207.19807010815899</v>
      </c>
      <c r="S50" s="9">
        <v>-214.54265404969701</v>
      </c>
      <c r="T50" s="9">
        <v>-206.37082752869901</v>
      </c>
      <c r="U50" s="9">
        <v>-218.71522605285699</v>
      </c>
      <c r="V50" s="9">
        <v>-209.89299762188799</v>
      </c>
      <c r="W50" s="9">
        <v>-213.333333333333</v>
      </c>
      <c r="X50" s="9">
        <v>-213.333333333333</v>
      </c>
      <c r="Y50" s="9">
        <v>-213.333333333333</v>
      </c>
      <c r="Z50" s="9">
        <v>-213.333333333333</v>
      </c>
    </row>
    <row r="51" spans="1:26" x14ac:dyDescent="0.25">
      <c r="A51" s="1" t="s">
        <v>145</v>
      </c>
      <c r="B51" s="5" t="s">
        <v>367</v>
      </c>
      <c r="C51" s="3">
        <v>38749</v>
      </c>
      <c r="D51" s="6">
        <f t="shared" si="0"/>
        <v>38565</v>
      </c>
      <c r="E51" s="6">
        <f t="shared" si="1"/>
        <v>38384</v>
      </c>
      <c r="F51" s="6">
        <f t="shared" si="2"/>
        <v>38200</v>
      </c>
      <c r="G51" s="6">
        <f t="shared" si="3"/>
        <v>38018</v>
      </c>
      <c r="H51" s="6">
        <f t="shared" si="4"/>
        <v>37834</v>
      </c>
      <c r="I51" s="6">
        <f t="shared" si="5"/>
        <v>37653</v>
      </c>
      <c r="J51" s="6">
        <f t="shared" si="6"/>
        <v>37469</v>
      </c>
      <c r="K51" s="6">
        <f t="shared" si="7"/>
        <v>37288</v>
      </c>
      <c r="L51" s="6">
        <f t="shared" si="8"/>
        <v>37104</v>
      </c>
      <c r="M51" s="6">
        <f t="shared" si="9"/>
        <v>36923</v>
      </c>
      <c r="N51" s="6">
        <v>36276</v>
      </c>
      <c r="O51" s="13">
        <v>84.063000000000002</v>
      </c>
      <c r="P51" s="14">
        <v>4322.3999999999996</v>
      </c>
      <c r="Q51" s="9">
        <v>-95.060631101106097</v>
      </c>
      <c r="R51" s="9">
        <v>-95.332683614545502</v>
      </c>
      <c r="S51" s="9">
        <v>-94.486727335574301</v>
      </c>
      <c r="T51" s="9">
        <v>-95.1947077653858</v>
      </c>
      <c r="U51" s="9">
        <v>-109.70082005352501</v>
      </c>
      <c r="V51" s="9">
        <v>-101.736370486067</v>
      </c>
      <c r="W51" s="9">
        <v>-92.918337071889795</v>
      </c>
      <c r="X51" s="9">
        <v>-90.626508086805202</v>
      </c>
      <c r="Y51" s="9">
        <v>-93.550782337182298</v>
      </c>
      <c r="Z51" s="9">
        <v>-113.37643805073699</v>
      </c>
    </row>
    <row r="52" spans="1:26" x14ac:dyDescent="0.25">
      <c r="A52" s="1" t="s">
        <v>46</v>
      </c>
      <c r="B52" s="5" t="s">
        <v>268</v>
      </c>
      <c r="C52" s="3">
        <v>40844</v>
      </c>
      <c r="D52" s="6">
        <f t="shared" si="0"/>
        <v>40661</v>
      </c>
      <c r="E52" s="6">
        <f t="shared" si="1"/>
        <v>40479</v>
      </c>
      <c r="F52" s="6">
        <f t="shared" si="2"/>
        <v>40296</v>
      </c>
      <c r="G52" s="6">
        <f t="shared" si="3"/>
        <v>40114</v>
      </c>
      <c r="H52" s="6">
        <f t="shared" si="4"/>
        <v>39931</v>
      </c>
      <c r="I52" s="6">
        <f t="shared" si="5"/>
        <v>39749</v>
      </c>
      <c r="J52" s="6">
        <f t="shared" si="6"/>
        <v>39566</v>
      </c>
      <c r="K52" s="6">
        <f t="shared" si="7"/>
        <v>39383</v>
      </c>
      <c r="L52" s="6">
        <f t="shared" si="8"/>
        <v>39200</v>
      </c>
      <c r="M52" s="6">
        <f t="shared" si="9"/>
        <v>39018</v>
      </c>
      <c r="N52" s="6">
        <v>38155</v>
      </c>
      <c r="O52" s="13">
        <v>44.63</v>
      </c>
      <c r="P52" s="14">
        <v>4269.3999999999996</v>
      </c>
      <c r="Q52" s="9">
        <v>-121.079798615158</v>
      </c>
      <c r="R52" s="9">
        <v>-118.676848386777</v>
      </c>
      <c r="S52" s="9">
        <v>-116.819912678414</v>
      </c>
      <c r="T52" s="9">
        <v>-102.487743919206</v>
      </c>
      <c r="U52" s="9">
        <v>-132.98125379497401</v>
      </c>
      <c r="V52" s="9">
        <v>-131.34589143539301</v>
      </c>
      <c r="W52" s="9">
        <v>-130.492131759622</v>
      </c>
      <c r="X52" s="9">
        <v>-127.73391235279</v>
      </c>
      <c r="Y52" s="9">
        <v>-130.30107808663001</v>
      </c>
      <c r="Z52" s="9">
        <v>-123.56588552168</v>
      </c>
    </row>
    <row r="53" spans="1:26" x14ac:dyDescent="0.25">
      <c r="A53" s="1" t="s">
        <v>142</v>
      </c>
      <c r="B53" s="5" t="s">
        <v>364</v>
      </c>
      <c r="C53" s="3">
        <v>43140</v>
      </c>
      <c r="D53" s="6">
        <f t="shared" si="0"/>
        <v>42956</v>
      </c>
      <c r="E53" s="6">
        <f t="shared" si="1"/>
        <v>42775</v>
      </c>
      <c r="F53" s="6">
        <f t="shared" si="2"/>
        <v>42591</v>
      </c>
      <c r="G53" s="6">
        <f t="shared" si="3"/>
        <v>42409</v>
      </c>
      <c r="H53" s="6">
        <f t="shared" si="4"/>
        <v>42225</v>
      </c>
      <c r="I53" s="6">
        <f t="shared" si="5"/>
        <v>42044</v>
      </c>
      <c r="J53" s="6">
        <f t="shared" si="6"/>
        <v>41860</v>
      </c>
      <c r="K53" s="6">
        <f t="shared" si="7"/>
        <v>41679</v>
      </c>
      <c r="L53" s="6">
        <f t="shared" si="8"/>
        <v>41495</v>
      </c>
      <c r="M53" s="6">
        <f t="shared" si="9"/>
        <v>41314</v>
      </c>
      <c r="N53" s="6">
        <v>36287</v>
      </c>
      <c r="O53" s="13">
        <v>300</v>
      </c>
      <c r="P53" s="14">
        <v>4227.6000000000004</v>
      </c>
      <c r="Q53" s="9">
        <v>-127.24878750416001</v>
      </c>
      <c r="R53" s="9">
        <v>-131.86917728127801</v>
      </c>
      <c r="S53" s="9">
        <v>-130.34367102076101</v>
      </c>
      <c r="T53" s="9">
        <v>-122.839559636543</v>
      </c>
      <c r="U53" s="9">
        <v>-123.229084784869</v>
      </c>
      <c r="V53" s="9">
        <v>-115.46238851926999</v>
      </c>
      <c r="W53" s="9">
        <v>-117.475832963144</v>
      </c>
      <c r="X53" s="9">
        <v>-109.976241862073</v>
      </c>
      <c r="Y53" s="9">
        <v>-122.166420636349</v>
      </c>
      <c r="Z53" s="9">
        <v>-95.477056002412695</v>
      </c>
    </row>
    <row r="54" spans="1:26" x14ac:dyDescent="0.25">
      <c r="A54" s="1" t="s">
        <v>24</v>
      </c>
      <c r="B54" s="5" t="s">
        <v>246</v>
      </c>
      <c r="C54" s="3">
        <v>42794</v>
      </c>
      <c r="D54" s="6">
        <f t="shared" si="0"/>
        <v>42610</v>
      </c>
      <c r="E54" s="6">
        <f t="shared" si="1"/>
        <v>42428</v>
      </c>
      <c r="F54" s="6">
        <f t="shared" si="2"/>
        <v>42244</v>
      </c>
      <c r="G54" s="6">
        <f t="shared" si="3"/>
        <v>42063</v>
      </c>
      <c r="H54" s="6">
        <f t="shared" si="4"/>
        <v>41879</v>
      </c>
      <c r="I54" s="6">
        <f t="shared" si="5"/>
        <v>41698</v>
      </c>
      <c r="J54" s="6">
        <f t="shared" si="6"/>
        <v>41514</v>
      </c>
      <c r="K54" s="6">
        <f t="shared" si="7"/>
        <v>41333</v>
      </c>
      <c r="L54" s="6">
        <f t="shared" si="8"/>
        <v>41149</v>
      </c>
      <c r="M54" s="6">
        <f t="shared" si="9"/>
        <v>40967</v>
      </c>
      <c r="N54" s="6">
        <v>41880</v>
      </c>
      <c r="O54" s="13">
        <v>31.45</v>
      </c>
      <c r="P54" s="14">
        <v>4042.7</v>
      </c>
      <c r="Q54" s="9">
        <v>-200.37444850690699</v>
      </c>
      <c r="R54" s="9">
        <v>-132.713567049152</v>
      </c>
      <c r="S54" s="9">
        <v>-123.909142727123</v>
      </c>
      <c r="T54" s="9">
        <v>-150.906163245009</v>
      </c>
      <c r="U54" s="9">
        <v>-152.67504240927801</v>
      </c>
      <c r="V54" s="9">
        <v>-186.12242272779099</v>
      </c>
      <c r="W54" s="9">
        <v>-152.848766147118</v>
      </c>
      <c r="X54" s="9">
        <v>-158.479869262287</v>
      </c>
      <c r="Y54" s="9" t="e">
        <v>#N/A</v>
      </c>
      <c r="Z54" s="9" t="e">
        <v>#N/A</v>
      </c>
    </row>
    <row r="55" spans="1:26" x14ac:dyDescent="0.25">
      <c r="A55" s="1" t="s">
        <v>54</v>
      </c>
      <c r="B55" s="5" t="s">
        <v>276</v>
      </c>
      <c r="C55" s="3">
        <v>42010</v>
      </c>
      <c r="D55" s="6">
        <f t="shared" si="0"/>
        <v>41826</v>
      </c>
      <c r="E55" s="6">
        <f t="shared" si="1"/>
        <v>41645</v>
      </c>
      <c r="F55" s="6">
        <f t="shared" si="2"/>
        <v>41461</v>
      </c>
      <c r="G55" s="6">
        <f t="shared" si="3"/>
        <v>41280</v>
      </c>
      <c r="H55" s="6">
        <f t="shared" si="4"/>
        <v>41096</v>
      </c>
      <c r="I55" s="6">
        <f t="shared" si="5"/>
        <v>40914</v>
      </c>
      <c r="J55" s="6">
        <f t="shared" si="6"/>
        <v>40730</v>
      </c>
      <c r="K55" s="6">
        <f t="shared" si="7"/>
        <v>40549</v>
      </c>
      <c r="L55" s="6">
        <f t="shared" si="8"/>
        <v>40365</v>
      </c>
      <c r="M55" s="6">
        <f t="shared" si="9"/>
        <v>40184</v>
      </c>
      <c r="N55" s="6">
        <v>36669</v>
      </c>
      <c r="O55" s="13">
        <v>60.738999999999997</v>
      </c>
      <c r="P55" s="14">
        <v>4037.9</v>
      </c>
      <c r="Q55" s="9">
        <v>-108.97548666187799</v>
      </c>
      <c r="R55" s="9">
        <v>-108.884275177855</v>
      </c>
      <c r="S55" s="9">
        <v>-111.13717132622</v>
      </c>
      <c r="T55" s="9">
        <v>-112.807366121162</v>
      </c>
      <c r="U55" s="9">
        <v>-112.805644456495</v>
      </c>
      <c r="V55" s="9">
        <v>-108.81667690574101</v>
      </c>
      <c r="W55" s="9">
        <v>-109.606118001529</v>
      </c>
      <c r="X55" s="9">
        <v>-104.63056881121</v>
      </c>
      <c r="Y55" s="9">
        <v>-110.261087348221</v>
      </c>
      <c r="Z55" s="9">
        <v>-106.25648366842699</v>
      </c>
    </row>
    <row r="56" spans="1:26" x14ac:dyDescent="0.25">
      <c r="A56" s="1" t="s">
        <v>168</v>
      </c>
      <c r="B56" s="5" t="s">
        <v>390</v>
      </c>
      <c r="C56" s="3">
        <v>40535</v>
      </c>
      <c r="D56" s="6">
        <f t="shared" si="0"/>
        <v>40352</v>
      </c>
      <c r="E56" s="6">
        <f t="shared" si="1"/>
        <v>40170</v>
      </c>
      <c r="F56" s="6">
        <f t="shared" si="2"/>
        <v>39987</v>
      </c>
      <c r="G56" s="6">
        <f t="shared" si="3"/>
        <v>39805</v>
      </c>
      <c r="H56" s="6">
        <f t="shared" si="4"/>
        <v>39622</v>
      </c>
      <c r="I56" s="6">
        <f t="shared" si="5"/>
        <v>39439</v>
      </c>
      <c r="J56" s="6">
        <f t="shared" si="6"/>
        <v>39256</v>
      </c>
      <c r="K56" s="6">
        <f t="shared" si="7"/>
        <v>39074</v>
      </c>
      <c r="L56" s="6">
        <f t="shared" si="8"/>
        <v>38891</v>
      </c>
      <c r="M56" s="6">
        <f t="shared" si="9"/>
        <v>38709</v>
      </c>
      <c r="N56" s="6">
        <v>38692</v>
      </c>
      <c r="O56" s="13">
        <v>25.74</v>
      </c>
      <c r="P56" s="14">
        <v>3969.1</v>
      </c>
      <c r="Q56" s="9">
        <v>-185.800735985328</v>
      </c>
      <c r="R56" s="9">
        <v>-165.422509762727</v>
      </c>
      <c r="S56" s="9">
        <v>-193.02577520093899</v>
      </c>
      <c r="T56" s="9">
        <v>-155.68054353294499</v>
      </c>
      <c r="U56" s="9">
        <v>-150.961788683913</v>
      </c>
      <c r="V56" s="9">
        <v>-150.22403079971701</v>
      </c>
      <c r="W56" s="9">
        <v>-152.732083272365</v>
      </c>
      <c r="X56" s="9">
        <v>-152.377840355008</v>
      </c>
      <c r="Y56" s="9">
        <v>-154.94171977239299</v>
      </c>
      <c r="Z56" s="9">
        <v>-155.32332560008999</v>
      </c>
    </row>
    <row r="57" spans="1:26" x14ac:dyDescent="0.25">
      <c r="A57" s="1" t="s">
        <v>63</v>
      </c>
      <c r="B57" s="5" t="s">
        <v>285</v>
      </c>
      <c r="C57" s="3">
        <v>39443</v>
      </c>
      <c r="D57" s="6">
        <f t="shared" si="0"/>
        <v>39260</v>
      </c>
      <c r="E57" s="6">
        <f t="shared" si="1"/>
        <v>39078</v>
      </c>
      <c r="F57" s="6">
        <f t="shared" si="2"/>
        <v>38895</v>
      </c>
      <c r="G57" s="6">
        <f t="shared" si="3"/>
        <v>38713</v>
      </c>
      <c r="H57" s="6">
        <f t="shared" si="4"/>
        <v>38530</v>
      </c>
      <c r="I57" s="6">
        <f t="shared" si="5"/>
        <v>38348</v>
      </c>
      <c r="J57" s="6">
        <f t="shared" si="6"/>
        <v>38165</v>
      </c>
      <c r="K57" s="6">
        <f t="shared" si="7"/>
        <v>37982</v>
      </c>
      <c r="L57" s="6">
        <f t="shared" si="8"/>
        <v>37799</v>
      </c>
      <c r="M57" s="6">
        <f t="shared" si="9"/>
        <v>37617</v>
      </c>
      <c r="N57" s="6">
        <v>36354</v>
      </c>
      <c r="O57" s="13">
        <v>55</v>
      </c>
      <c r="P57" s="14">
        <v>3876.8</v>
      </c>
      <c r="Q57" s="9">
        <v>-140.174917089823</v>
      </c>
      <c r="R57" s="9">
        <v>-106.051920160485</v>
      </c>
      <c r="S57" s="9">
        <v>-121.371635008791</v>
      </c>
      <c r="T57" s="9">
        <v>-109.373063636783</v>
      </c>
      <c r="U57" s="9">
        <v>-128.02660696348599</v>
      </c>
      <c r="V57" s="9">
        <v>-117.08675222885</v>
      </c>
      <c r="W57" s="9">
        <v>-139.79616184104199</v>
      </c>
      <c r="X57" s="9">
        <v>-137.71727188915699</v>
      </c>
      <c r="Y57" s="9">
        <v>-154.459538563591</v>
      </c>
      <c r="Z57" s="9">
        <v>-141.75580661910899</v>
      </c>
    </row>
    <row r="58" spans="1:26" x14ac:dyDescent="0.25">
      <c r="A58" s="1" t="s">
        <v>29</v>
      </c>
      <c r="B58" s="5" t="s">
        <v>251</v>
      </c>
      <c r="C58" s="3">
        <v>42314</v>
      </c>
      <c r="D58" s="6">
        <f t="shared" si="0"/>
        <v>42130</v>
      </c>
      <c r="E58" s="6">
        <f t="shared" si="1"/>
        <v>41949</v>
      </c>
      <c r="F58" s="6">
        <f t="shared" si="2"/>
        <v>41765</v>
      </c>
      <c r="G58" s="6">
        <f t="shared" si="3"/>
        <v>41584</v>
      </c>
      <c r="H58" s="6">
        <f t="shared" si="4"/>
        <v>41400</v>
      </c>
      <c r="I58" s="6">
        <f t="shared" si="5"/>
        <v>41219</v>
      </c>
      <c r="J58" s="6">
        <f t="shared" si="6"/>
        <v>41035</v>
      </c>
      <c r="K58" s="6">
        <f t="shared" si="7"/>
        <v>40853</v>
      </c>
      <c r="L58" s="6">
        <f t="shared" si="8"/>
        <v>40669</v>
      </c>
      <c r="M58" s="6">
        <f t="shared" si="9"/>
        <v>40488</v>
      </c>
      <c r="N58" s="6">
        <v>39630</v>
      </c>
      <c r="O58" s="13">
        <v>38.75</v>
      </c>
      <c r="P58" s="14">
        <v>3443.4</v>
      </c>
      <c r="Q58" s="9">
        <v>-147.900061326475</v>
      </c>
      <c r="R58" s="9">
        <v>-137.56146215406</v>
      </c>
      <c r="S58" s="9">
        <v>-151.13718679452799</v>
      </c>
      <c r="T58" s="9">
        <v>-149.09564885102401</v>
      </c>
      <c r="U58" s="9">
        <v>-162.93251334900501</v>
      </c>
      <c r="V58" s="9">
        <v>-157.08210070476599</v>
      </c>
      <c r="W58" s="9">
        <v>-166.74511168055</v>
      </c>
      <c r="X58" s="9">
        <v>-156.689875330371</v>
      </c>
      <c r="Y58" s="9">
        <v>-168.620498487237</v>
      </c>
      <c r="Z58" s="9">
        <v>-161.36840447063199</v>
      </c>
    </row>
    <row r="59" spans="1:26" x14ac:dyDescent="0.25">
      <c r="A59" s="1" t="s">
        <v>87</v>
      </c>
      <c r="B59" s="5" t="s">
        <v>309</v>
      </c>
      <c r="C59" s="3">
        <v>40178</v>
      </c>
      <c r="D59" s="6">
        <f t="shared" si="0"/>
        <v>39995</v>
      </c>
      <c r="E59" s="6">
        <f t="shared" si="1"/>
        <v>39813</v>
      </c>
      <c r="F59" s="6">
        <f t="shared" si="2"/>
        <v>39630</v>
      </c>
      <c r="G59" s="6">
        <f t="shared" si="3"/>
        <v>39447</v>
      </c>
      <c r="H59" s="6">
        <f t="shared" si="4"/>
        <v>39264</v>
      </c>
      <c r="I59" s="6">
        <f t="shared" si="5"/>
        <v>39082</v>
      </c>
      <c r="J59" s="6">
        <f t="shared" si="6"/>
        <v>38899</v>
      </c>
      <c r="K59" s="6">
        <f t="shared" si="7"/>
        <v>38717</v>
      </c>
      <c r="L59" s="6">
        <f t="shared" si="8"/>
        <v>38534</v>
      </c>
      <c r="M59" s="6">
        <f t="shared" si="9"/>
        <v>38352</v>
      </c>
      <c r="N59" s="6">
        <v>37348</v>
      </c>
      <c r="O59" s="13">
        <v>1058.5</v>
      </c>
      <c r="P59" s="14">
        <v>3317.3</v>
      </c>
      <c r="Q59" s="9">
        <v>-90.177678701033798</v>
      </c>
      <c r="R59" s="9">
        <v>-111.242802470773</v>
      </c>
      <c r="S59" s="9">
        <v>-112.76806476036499</v>
      </c>
      <c r="T59" s="9">
        <v>-114.13244457813001</v>
      </c>
      <c r="U59" s="9">
        <v>-113.166178189626</v>
      </c>
      <c r="V59" s="9">
        <v>-113.66569452704999</v>
      </c>
      <c r="W59" s="9">
        <v>-115.481897112883</v>
      </c>
      <c r="X59" s="9">
        <v>-115.544478170925</v>
      </c>
      <c r="Y59" s="9">
        <v>-115.29013903799</v>
      </c>
      <c r="Z59" s="9">
        <v>-107.294883733696</v>
      </c>
    </row>
    <row r="60" spans="1:26" x14ac:dyDescent="0.25">
      <c r="A60" s="1" t="s">
        <v>95</v>
      </c>
      <c r="B60" s="5" t="s">
        <v>317</v>
      </c>
      <c r="C60" s="3">
        <v>39233</v>
      </c>
      <c r="D60" s="6">
        <f t="shared" si="0"/>
        <v>39052</v>
      </c>
      <c r="E60" s="6">
        <f t="shared" si="1"/>
        <v>38868</v>
      </c>
      <c r="F60" s="6">
        <f t="shared" si="2"/>
        <v>38687</v>
      </c>
      <c r="G60" s="6">
        <f t="shared" si="3"/>
        <v>38503</v>
      </c>
      <c r="H60" s="6">
        <f t="shared" si="4"/>
        <v>38322</v>
      </c>
      <c r="I60" s="6">
        <f t="shared" si="5"/>
        <v>38138</v>
      </c>
      <c r="J60" s="6">
        <f t="shared" si="6"/>
        <v>37956</v>
      </c>
      <c r="K60" s="6">
        <f t="shared" si="7"/>
        <v>37772</v>
      </c>
      <c r="L60" s="6">
        <f t="shared" si="8"/>
        <v>37591</v>
      </c>
      <c r="M60" s="6">
        <f t="shared" si="9"/>
        <v>37407</v>
      </c>
      <c r="N60" s="6">
        <v>36713</v>
      </c>
      <c r="O60" s="13">
        <v>38.063000000000002</v>
      </c>
      <c r="P60" s="14">
        <v>3222.2</v>
      </c>
      <c r="Q60" s="9">
        <v>-100.81964909344499</v>
      </c>
      <c r="R60" s="9">
        <v>-108.552140961335</v>
      </c>
      <c r="S60" s="9">
        <v>-121.392379326407</v>
      </c>
      <c r="T60" s="9">
        <v>-121.122980359883</v>
      </c>
      <c r="U60" s="9">
        <v>-123.348483387001</v>
      </c>
      <c r="V60" s="9">
        <v>-125.582388787886</v>
      </c>
      <c r="W60" s="9">
        <v>-127.409719473197</v>
      </c>
      <c r="X60" s="9">
        <v>-128.09550585685599</v>
      </c>
      <c r="Y60" s="9">
        <v>-130.84154002137501</v>
      </c>
      <c r="Z60" s="9">
        <v>-131.36609825352099</v>
      </c>
    </row>
    <row r="61" spans="1:26" x14ac:dyDescent="0.25">
      <c r="A61" s="1" t="s">
        <v>141</v>
      </c>
      <c r="B61" s="5" t="s">
        <v>363</v>
      </c>
      <c r="C61" s="3">
        <v>41029</v>
      </c>
      <c r="D61" s="6">
        <f t="shared" si="0"/>
        <v>40846</v>
      </c>
      <c r="E61" s="6">
        <f t="shared" si="1"/>
        <v>40663</v>
      </c>
      <c r="F61" s="6">
        <f t="shared" si="2"/>
        <v>40481</v>
      </c>
      <c r="G61" s="6">
        <f t="shared" si="3"/>
        <v>40298</v>
      </c>
      <c r="H61" s="6">
        <f t="shared" si="4"/>
        <v>40116</v>
      </c>
      <c r="I61" s="6">
        <f t="shared" si="5"/>
        <v>39933</v>
      </c>
      <c r="J61" s="6">
        <f t="shared" si="6"/>
        <v>39751</v>
      </c>
      <c r="K61" s="6">
        <f t="shared" si="7"/>
        <v>39568</v>
      </c>
      <c r="L61" s="6">
        <f t="shared" si="8"/>
        <v>39385</v>
      </c>
      <c r="M61" s="6">
        <f t="shared" si="9"/>
        <v>39202</v>
      </c>
      <c r="N61" s="6">
        <v>38917</v>
      </c>
      <c r="O61" s="13">
        <v>287.2</v>
      </c>
      <c r="P61" s="14">
        <v>3213.3</v>
      </c>
      <c r="Q61" s="9">
        <v>-182.848764571911</v>
      </c>
      <c r="R61" s="9">
        <v>-183.94215772384501</v>
      </c>
      <c r="S61" s="9">
        <v>-184.723286144881</v>
      </c>
      <c r="T61" s="9">
        <v>-185.81692873228499</v>
      </c>
      <c r="U61" s="9">
        <v>-186.59808295987</v>
      </c>
      <c r="V61" s="9">
        <v>-193.044357607411</v>
      </c>
      <c r="W61" s="9">
        <v>-193.75857585183701</v>
      </c>
      <c r="X61" s="9">
        <v>-194.84831438322999</v>
      </c>
      <c r="Y61" s="9">
        <v>-154.35009508128201</v>
      </c>
      <c r="Z61" s="9">
        <v>-156.04026551949599</v>
      </c>
    </row>
    <row r="62" spans="1:26" x14ac:dyDescent="0.25">
      <c r="A62" s="1" t="s">
        <v>82</v>
      </c>
      <c r="B62" s="5" t="s">
        <v>304</v>
      </c>
      <c r="C62" s="3">
        <v>42625</v>
      </c>
      <c r="D62" s="6">
        <f t="shared" si="0"/>
        <v>42441</v>
      </c>
      <c r="E62" s="6">
        <f t="shared" si="1"/>
        <v>42259</v>
      </c>
      <c r="F62" s="6">
        <f t="shared" si="2"/>
        <v>42075</v>
      </c>
      <c r="G62" s="6">
        <f t="shared" si="3"/>
        <v>41894</v>
      </c>
      <c r="H62" s="6">
        <f t="shared" si="4"/>
        <v>41710</v>
      </c>
      <c r="I62" s="6">
        <f t="shared" si="5"/>
        <v>41529</v>
      </c>
      <c r="J62" s="6">
        <f t="shared" si="6"/>
        <v>41345</v>
      </c>
      <c r="K62" s="6">
        <f t="shared" si="7"/>
        <v>41164</v>
      </c>
      <c r="L62" s="6">
        <f t="shared" si="8"/>
        <v>40980</v>
      </c>
      <c r="M62" s="6">
        <f t="shared" si="9"/>
        <v>40798</v>
      </c>
      <c r="N62" s="6">
        <v>39630</v>
      </c>
      <c r="O62" s="13">
        <v>76.8</v>
      </c>
      <c r="P62" s="14">
        <v>3200.2</v>
      </c>
      <c r="Q62" s="9">
        <v>-176.069703522873</v>
      </c>
      <c r="R62" s="9">
        <v>-160.35014221491099</v>
      </c>
      <c r="S62" s="9">
        <v>-161.48323505496501</v>
      </c>
      <c r="T62" s="9">
        <v>-162.037742702304</v>
      </c>
      <c r="U62" s="9">
        <v>-171.55219675689401</v>
      </c>
      <c r="V62" s="9">
        <v>-167.11498710841201</v>
      </c>
      <c r="W62" s="9">
        <v>-172.66103681627999</v>
      </c>
      <c r="X62" s="9">
        <v>-166.382649738883</v>
      </c>
      <c r="Y62" s="9">
        <v>-173.41104460048999</v>
      </c>
      <c r="Z62" s="9">
        <v>-166.65283017895501</v>
      </c>
    </row>
    <row r="63" spans="1:26" x14ac:dyDescent="0.25">
      <c r="A63" s="1" t="s">
        <v>194</v>
      </c>
      <c r="B63" s="5" t="s">
        <v>416</v>
      </c>
      <c r="C63" s="3">
        <v>41430</v>
      </c>
      <c r="D63" s="6">
        <f t="shared" si="0"/>
        <v>41248</v>
      </c>
      <c r="E63" s="6">
        <f t="shared" si="1"/>
        <v>41065</v>
      </c>
      <c r="F63" s="6">
        <f t="shared" si="2"/>
        <v>40882</v>
      </c>
      <c r="G63" s="6">
        <f t="shared" si="3"/>
        <v>40699</v>
      </c>
      <c r="H63" s="6">
        <f t="shared" si="4"/>
        <v>40517</v>
      </c>
      <c r="I63" s="6">
        <f t="shared" si="5"/>
        <v>40334</v>
      </c>
      <c r="J63" s="6">
        <f t="shared" si="6"/>
        <v>40152</v>
      </c>
      <c r="K63" s="6">
        <f t="shared" si="7"/>
        <v>39969</v>
      </c>
      <c r="L63" s="6">
        <f t="shared" si="8"/>
        <v>39787</v>
      </c>
      <c r="M63" s="6">
        <f t="shared" si="9"/>
        <v>39604</v>
      </c>
      <c r="N63" s="6">
        <v>39595</v>
      </c>
      <c r="O63" s="13">
        <v>72.92</v>
      </c>
      <c r="P63" s="14">
        <v>3122.9</v>
      </c>
      <c r="Q63" s="9">
        <v>-156.42164468546</v>
      </c>
      <c r="R63" s="9">
        <v>-155.16975278511899</v>
      </c>
      <c r="S63" s="9">
        <v>-164.072416002084</v>
      </c>
      <c r="T63" s="9">
        <v>-161.60978460259099</v>
      </c>
      <c r="U63" s="9">
        <v>-158.05487760395101</v>
      </c>
      <c r="V63" s="9">
        <v>-158.82238909919599</v>
      </c>
      <c r="W63" s="9">
        <v>-181.78466291749601</v>
      </c>
      <c r="X63" s="9">
        <v>-169.218056783858</v>
      </c>
      <c r="Y63" s="9">
        <v>-149.303047587175</v>
      </c>
      <c r="Z63" s="9">
        <v>-149.16404146627201</v>
      </c>
    </row>
    <row r="64" spans="1:26" x14ac:dyDescent="0.25">
      <c r="A64" s="1" t="s">
        <v>51</v>
      </c>
      <c r="B64" s="5" t="s">
        <v>273</v>
      </c>
      <c r="C64" s="3">
        <v>43230</v>
      </c>
      <c r="D64" s="6">
        <f t="shared" si="0"/>
        <v>43049</v>
      </c>
      <c r="E64" s="6">
        <f t="shared" si="1"/>
        <v>42865</v>
      </c>
      <c r="F64" s="6">
        <f t="shared" si="2"/>
        <v>42684</v>
      </c>
      <c r="G64" s="6">
        <f t="shared" si="3"/>
        <v>42500</v>
      </c>
      <c r="H64" s="6">
        <f t="shared" si="4"/>
        <v>42318</v>
      </c>
      <c r="I64" s="6">
        <f t="shared" si="5"/>
        <v>42134</v>
      </c>
      <c r="J64" s="6">
        <f t="shared" si="6"/>
        <v>41953</v>
      </c>
      <c r="K64" s="6">
        <f t="shared" si="7"/>
        <v>41769</v>
      </c>
      <c r="L64" s="6">
        <f t="shared" si="8"/>
        <v>41588</v>
      </c>
      <c r="M64" s="6">
        <f t="shared" si="9"/>
        <v>41404</v>
      </c>
      <c r="N64" s="6">
        <v>40977</v>
      </c>
      <c r="O64" s="13">
        <v>73.66</v>
      </c>
      <c r="P64" s="14">
        <v>3117.3427999999999</v>
      </c>
      <c r="Q64" s="9">
        <v>-144.738539354247</v>
      </c>
      <c r="R64" s="9">
        <v>-156.16431466364401</v>
      </c>
      <c r="S64" s="9">
        <v>-151.25402523933499</v>
      </c>
      <c r="T64" s="9">
        <v>-157.24890845885801</v>
      </c>
      <c r="U64" s="9">
        <v>-141.14743285236699</v>
      </c>
      <c r="V64" s="9">
        <v>-152.57906410773199</v>
      </c>
      <c r="W64" s="9">
        <v>-145.75306820572601</v>
      </c>
      <c r="X64" s="9">
        <v>-155.07523036255199</v>
      </c>
      <c r="Y64" s="9">
        <v>-152.55827471505299</v>
      </c>
      <c r="Z64" s="9">
        <v>-160.53423510043999</v>
      </c>
    </row>
    <row r="65" spans="1:26" x14ac:dyDescent="0.25">
      <c r="A65" s="1" t="s">
        <v>148</v>
      </c>
      <c r="B65" s="5" t="s">
        <v>370</v>
      </c>
      <c r="C65" s="3">
        <v>41856</v>
      </c>
      <c r="D65" s="6">
        <f t="shared" si="0"/>
        <v>41675</v>
      </c>
      <c r="E65" s="6">
        <f t="shared" si="1"/>
        <v>41491</v>
      </c>
      <c r="F65" s="6">
        <f t="shared" si="2"/>
        <v>41310</v>
      </c>
      <c r="G65" s="6">
        <f t="shared" si="3"/>
        <v>41126</v>
      </c>
      <c r="H65" s="6">
        <f t="shared" si="4"/>
        <v>40944</v>
      </c>
      <c r="I65" s="6">
        <f t="shared" si="5"/>
        <v>40760</v>
      </c>
      <c r="J65" s="6">
        <f t="shared" si="6"/>
        <v>40579</v>
      </c>
      <c r="K65" s="6">
        <f t="shared" si="7"/>
        <v>40395</v>
      </c>
      <c r="L65" s="6">
        <f t="shared" si="8"/>
        <v>40214</v>
      </c>
      <c r="M65" s="6">
        <f t="shared" si="9"/>
        <v>40030</v>
      </c>
      <c r="N65" s="6">
        <v>39276</v>
      </c>
      <c r="O65" s="13">
        <v>90.38</v>
      </c>
      <c r="P65" s="14">
        <v>3002.7</v>
      </c>
      <c r="Q65" s="9">
        <v>-125.023626810658</v>
      </c>
      <c r="R65" s="9">
        <v>-124.474007384926</v>
      </c>
      <c r="S65" s="9">
        <v>-123.42559377036</v>
      </c>
      <c r="T65" s="9">
        <v>-129.995824067538</v>
      </c>
      <c r="U65" s="9">
        <v>-131.703094824489</v>
      </c>
      <c r="V65" s="9">
        <v>-128.00059372654599</v>
      </c>
      <c r="W65" s="9">
        <v>-123.298368958868</v>
      </c>
      <c r="X65" s="9">
        <v>-121.52421531802899</v>
      </c>
      <c r="Y65" s="9">
        <v>-99.899401367561396</v>
      </c>
      <c r="Z65" s="9">
        <v>-92.904974229656105</v>
      </c>
    </row>
    <row r="66" spans="1:26" x14ac:dyDescent="0.25">
      <c r="A66" s="1" t="s">
        <v>144</v>
      </c>
      <c r="B66" s="5" t="s">
        <v>366</v>
      </c>
      <c r="C66" s="3">
        <v>43206</v>
      </c>
      <c r="D66" s="6">
        <f t="shared" ref="D66:D129" si="10">DATE(YEAR($C66),MONTH($C66)-6,DAY($C66))</f>
        <v>43024</v>
      </c>
      <c r="E66" s="6">
        <f t="shared" ref="E66:E129" si="11">DATE(YEAR($C66)-1,MONTH($C66),DAY($C66))</f>
        <v>42841</v>
      </c>
      <c r="F66" s="6">
        <f t="shared" ref="F66:F129" si="12">DATE(YEAR($C66)-1,MONTH($C66)-6,DAY($C66))</f>
        <v>42659</v>
      </c>
      <c r="G66" s="6">
        <f t="shared" ref="G66:G129" si="13">DATE(YEAR($C66)-2,MONTH($C66),DAY($C66))</f>
        <v>42476</v>
      </c>
      <c r="H66" s="6">
        <f t="shared" ref="H66:H129" si="14">DATE(YEAR($C66)-2,MONTH($C66)-6,DAY($C66))</f>
        <v>42293</v>
      </c>
      <c r="I66" s="6">
        <f t="shared" ref="I66:I129" si="15">DATE(YEAR($C66)-3,MONTH($C66),DAY($C66))</f>
        <v>42110</v>
      </c>
      <c r="J66" s="6">
        <f t="shared" ref="J66:J129" si="16">DATE(YEAR($C66)-3,MONTH($C66)-6,DAY($C66))</f>
        <v>41928</v>
      </c>
      <c r="K66" s="6">
        <f t="shared" ref="K66:K129" si="17">DATE(YEAR($C66)-4,MONTH($C66),DAY($C66))</f>
        <v>41745</v>
      </c>
      <c r="L66" s="6">
        <f t="shared" ref="L66:L129" si="18">DATE(YEAR($C66)-4,MONTH($C66)-6,DAY($C66))</f>
        <v>41563</v>
      </c>
      <c r="M66" s="6">
        <f t="shared" ref="M66:M129" si="19">DATE(YEAR($C66)-5,MONTH($C66),DAY($C66))</f>
        <v>41380</v>
      </c>
      <c r="N66" s="6">
        <v>40290</v>
      </c>
      <c r="O66" s="13">
        <v>32.08</v>
      </c>
      <c r="P66" s="14">
        <v>2998.4470000000001</v>
      </c>
      <c r="Q66" s="9">
        <v>-105.382933635507</v>
      </c>
      <c r="R66" s="9">
        <v>-106.82330784765701</v>
      </c>
      <c r="S66" s="9">
        <v>-106.606699210716</v>
      </c>
      <c r="T66" s="9">
        <v>-103.124274988818</v>
      </c>
      <c r="U66" s="9">
        <v>-102.024717902619</v>
      </c>
      <c r="V66" s="9">
        <v>-97.687104906926606</v>
      </c>
      <c r="W66" s="9">
        <v>-89.556593851775403</v>
      </c>
      <c r="X66" s="9">
        <v>-89.639670433120301</v>
      </c>
      <c r="Y66" s="9">
        <v>-89.352567950974901</v>
      </c>
      <c r="Z66" s="9">
        <v>-77.588160578856304</v>
      </c>
    </row>
    <row r="67" spans="1:26" x14ac:dyDescent="0.25">
      <c r="A67" s="1" t="s">
        <v>6</v>
      </c>
      <c r="B67" s="5" t="s">
        <v>228</v>
      </c>
      <c r="C67" s="3">
        <v>39695</v>
      </c>
      <c r="D67" s="6">
        <f t="shared" si="10"/>
        <v>39511</v>
      </c>
      <c r="E67" s="6">
        <f t="shared" si="11"/>
        <v>39329</v>
      </c>
      <c r="F67" s="6">
        <f t="shared" si="12"/>
        <v>39145</v>
      </c>
      <c r="G67" s="6">
        <f t="shared" si="13"/>
        <v>38964</v>
      </c>
      <c r="H67" s="6">
        <f t="shared" si="14"/>
        <v>38780</v>
      </c>
      <c r="I67" s="6">
        <f t="shared" si="15"/>
        <v>38599</v>
      </c>
      <c r="J67" s="6">
        <f t="shared" si="16"/>
        <v>38415</v>
      </c>
      <c r="K67" s="6">
        <f t="shared" si="17"/>
        <v>38234</v>
      </c>
      <c r="L67" s="6">
        <f t="shared" si="18"/>
        <v>38050</v>
      </c>
      <c r="M67" s="6">
        <f t="shared" si="19"/>
        <v>37868</v>
      </c>
      <c r="N67" s="6">
        <v>36616</v>
      </c>
      <c r="O67" s="13">
        <v>116.688</v>
      </c>
      <c r="P67" s="14">
        <v>2989.7</v>
      </c>
      <c r="Q67" s="9">
        <v>-146.19571333830299</v>
      </c>
      <c r="R67" s="9">
        <v>-120.51254760405099</v>
      </c>
      <c r="S67" s="9">
        <v>-153.21572399593501</v>
      </c>
      <c r="T67" s="9">
        <v>-123.58292286048901</v>
      </c>
      <c r="U67" s="9">
        <v>-157.80669956611601</v>
      </c>
      <c r="V67" s="9">
        <v>-131.25601173249299</v>
      </c>
      <c r="W67" s="9">
        <v>-161.81710847258799</v>
      </c>
      <c r="X67" s="9">
        <v>-137.294440718423</v>
      </c>
      <c r="Y67" s="9">
        <v>-165.53566108890101</v>
      </c>
      <c r="Z67" s="9">
        <v>-140.928766322315</v>
      </c>
    </row>
    <row r="68" spans="1:26" x14ac:dyDescent="0.25">
      <c r="A68" s="1" t="s">
        <v>187</v>
      </c>
      <c r="B68" s="5" t="s">
        <v>409</v>
      </c>
      <c r="C68" s="3">
        <v>40617</v>
      </c>
      <c r="D68" s="6">
        <f t="shared" si="10"/>
        <v>40436</v>
      </c>
      <c r="E68" s="6">
        <f t="shared" si="11"/>
        <v>40252</v>
      </c>
      <c r="F68" s="6">
        <f t="shared" si="12"/>
        <v>40071</v>
      </c>
      <c r="G68" s="6">
        <f t="shared" si="13"/>
        <v>39887</v>
      </c>
      <c r="H68" s="6">
        <f t="shared" si="14"/>
        <v>39706</v>
      </c>
      <c r="I68" s="6">
        <f t="shared" si="15"/>
        <v>39522</v>
      </c>
      <c r="J68" s="6">
        <f t="shared" si="16"/>
        <v>39340</v>
      </c>
      <c r="K68" s="6">
        <f t="shared" si="17"/>
        <v>39156</v>
      </c>
      <c r="L68" s="6">
        <f t="shared" si="18"/>
        <v>38975</v>
      </c>
      <c r="M68" s="6">
        <f t="shared" si="19"/>
        <v>38791</v>
      </c>
      <c r="N68" s="6">
        <v>38566</v>
      </c>
      <c r="O68" s="13">
        <v>46.08</v>
      </c>
      <c r="P68" s="14">
        <v>2925.9</v>
      </c>
      <c r="Q68" s="9">
        <v>-180.49162963276501</v>
      </c>
      <c r="R68" s="9">
        <v>-180.69241475383799</v>
      </c>
      <c r="S68" s="9">
        <v>-180.83652044970401</v>
      </c>
      <c r="T68" s="9">
        <v>-167.01259157250399</v>
      </c>
      <c r="U68" s="9">
        <v>-167.145070578928</v>
      </c>
      <c r="V68" s="9">
        <v>-172.604204957142</v>
      </c>
      <c r="W68" s="9">
        <v>-123.044662117695</v>
      </c>
      <c r="X68" s="9">
        <v>-125.66322916630899</v>
      </c>
      <c r="Y68" s="9">
        <v>-136.676762710389</v>
      </c>
      <c r="Z68" s="9">
        <v>-127.945559606217</v>
      </c>
    </row>
    <row r="69" spans="1:26" x14ac:dyDescent="0.25">
      <c r="A69" s="1" t="s">
        <v>93</v>
      </c>
      <c r="B69" s="5" t="s">
        <v>315</v>
      </c>
      <c r="C69" s="3">
        <v>39507</v>
      </c>
      <c r="D69" s="6">
        <f t="shared" si="10"/>
        <v>39323</v>
      </c>
      <c r="E69" s="6">
        <f t="shared" si="11"/>
        <v>39142</v>
      </c>
      <c r="F69" s="6">
        <f t="shared" si="12"/>
        <v>38958</v>
      </c>
      <c r="G69" s="6">
        <f t="shared" si="13"/>
        <v>38777</v>
      </c>
      <c r="H69" s="6">
        <f t="shared" si="14"/>
        <v>38593</v>
      </c>
      <c r="I69" s="6">
        <f t="shared" si="15"/>
        <v>38412</v>
      </c>
      <c r="J69" s="6">
        <f t="shared" si="16"/>
        <v>38228</v>
      </c>
      <c r="K69" s="6">
        <f t="shared" si="17"/>
        <v>38046</v>
      </c>
      <c r="L69" s="6">
        <f t="shared" si="18"/>
        <v>37862</v>
      </c>
      <c r="M69" s="6">
        <f t="shared" si="19"/>
        <v>37681</v>
      </c>
      <c r="N69" s="6">
        <v>36279</v>
      </c>
      <c r="O69" s="13">
        <v>26</v>
      </c>
      <c r="P69" s="14">
        <v>2903.3</v>
      </c>
      <c r="Q69" s="9">
        <v>-123.556048169926</v>
      </c>
      <c r="R69" s="9">
        <v>-145.61321867706999</v>
      </c>
      <c r="S69" s="9">
        <v>-122.58902722929</v>
      </c>
      <c r="T69" s="9">
        <v>-148.576298010394</v>
      </c>
      <c r="U69" s="9">
        <v>-134.26141277294201</v>
      </c>
      <c r="V69" s="9">
        <v>-156.732485212916</v>
      </c>
      <c r="W69" s="9">
        <v>-138.965938058153</v>
      </c>
      <c r="X69" s="9">
        <v>-160.652788872679</v>
      </c>
      <c r="Y69" s="9">
        <v>-138.727267465561</v>
      </c>
      <c r="Z69" s="9">
        <v>-164.09900764603199</v>
      </c>
    </row>
    <row r="70" spans="1:26" x14ac:dyDescent="0.25">
      <c r="A70" s="1" t="s">
        <v>89</v>
      </c>
      <c r="B70" s="5" t="s">
        <v>311</v>
      </c>
      <c r="C70" s="3">
        <v>41912</v>
      </c>
      <c r="D70" s="6">
        <f t="shared" si="10"/>
        <v>41728</v>
      </c>
      <c r="E70" s="6">
        <f t="shared" si="11"/>
        <v>41547</v>
      </c>
      <c r="F70" s="6">
        <f t="shared" si="12"/>
        <v>41363</v>
      </c>
      <c r="G70" s="6">
        <f t="shared" si="13"/>
        <v>41182</v>
      </c>
      <c r="H70" s="6">
        <f t="shared" si="14"/>
        <v>40998</v>
      </c>
      <c r="I70" s="6">
        <f t="shared" si="15"/>
        <v>40816</v>
      </c>
      <c r="J70" s="6">
        <f t="shared" si="16"/>
        <v>40632</v>
      </c>
      <c r="K70" s="6">
        <f t="shared" si="17"/>
        <v>40451</v>
      </c>
      <c r="L70" s="6">
        <f t="shared" si="18"/>
        <v>40267</v>
      </c>
      <c r="M70" s="6">
        <f t="shared" si="19"/>
        <v>40086</v>
      </c>
      <c r="N70" s="6">
        <v>39042</v>
      </c>
      <c r="O70" s="13">
        <v>123.8</v>
      </c>
      <c r="P70" s="14">
        <v>2861.3</v>
      </c>
      <c r="Q70" s="9">
        <v>-108.930233193986</v>
      </c>
      <c r="R70" s="9">
        <v>-105.710964356692</v>
      </c>
      <c r="S70" s="9">
        <v>-103.65433052451201</v>
      </c>
      <c r="T70" s="9">
        <v>-102.595679260898</v>
      </c>
      <c r="U70" s="9">
        <v>-100.535067887865</v>
      </c>
      <c r="V70" s="9">
        <v>-107.90299293256</v>
      </c>
      <c r="W70" s="9">
        <v>-97.723997443993497</v>
      </c>
      <c r="X70" s="9">
        <v>-90.764795861406498</v>
      </c>
      <c r="Y70" s="9">
        <v>-87.537737745762101</v>
      </c>
      <c r="Z70" s="9">
        <v>-95.144946891681698</v>
      </c>
    </row>
    <row r="71" spans="1:26" x14ac:dyDescent="0.25">
      <c r="A71" s="1" t="s">
        <v>88</v>
      </c>
      <c r="B71" s="5" t="s">
        <v>310</v>
      </c>
      <c r="C71" s="3">
        <v>40332</v>
      </c>
      <c r="D71" s="6">
        <f t="shared" si="10"/>
        <v>40150</v>
      </c>
      <c r="E71" s="6">
        <f t="shared" si="11"/>
        <v>39967</v>
      </c>
      <c r="F71" s="6">
        <f t="shared" si="12"/>
        <v>39785</v>
      </c>
      <c r="G71" s="6">
        <f t="shared" si="13"/>
        <v>39602</v>
      </c>
      <c r="H71" s="6">
        <f t="shared" si="14"/>
        <v>39419</v>
      </c>
      <c r="I71" s="6">
        <f t="shared" si="15"/>
        <v>39236</v>
      </c>
      <c r="J71" s="6">
        <f t="shared" si="16"/>
        <v>39054</v>
      </c>
      <c r="K71" s="6">
        <f t="shared" si="17"/>
        <v>38871</v>
      </c>
      <c r="L71" s="6">
        <f t="shared" si="18"/>
        <v>38689</v>
      </c>
      <c r="M71" s="6">
        <f t="shared" si="19"/>
        <v>38506</v>
      </c>
      <c r="N71" s="6">
        <v>37984</v>
      </c>
      <c r="O71" s="13">
        <v>22.74</v>
      </c>
      <c r="P71" s="14">
        <v>2795</v>
      </c>
      <c r="Q71" s="9">
        <v>-147.05564014678799</v>
      </c>
      <c r="R71" s="9">
        <v>-148.05727744259701</v>
      </c>
      <c r="S71" s="9">
        <v>-148.83478359195701</v>
      </c>
      <c r="T71" s="9">
        <v>-151.31315110067399</v>
      </c>
      <c r="U71" s="9">
        <v>-154.454422542998</v>
      </c>
      <c r="V71" s="9">
        <v>-127.46734662601099</v>
      </c>
      <c r="W71" s="9">
        <v>-136.56441060236099</v>
      </c>
      <c r="X71" s="9">
        <v>-145.017888038135</v>
      </c>
      <c r="Y71" s="9">
        <v>-150.21078955160999</v>
      </c>
      <c r="Z71" s="9">
        <v>-156.890378789088</v>
      </c>
    </row>
    <row r="72" spans="1:26" x14ac:dyDescent="0.25">
      <c r="A72" s="1" t="s">
        <v>83</v>
      </c>
      <c r="B72" s="5" t="s">
        <v>305</v>
      </c>
      <c r="C72" s="3">
        <v>40452</v>
      </c>
      <c r="D72" s="6">
        <f t="shared" si="10"/>
        <v>40269</v>
      </c>
      <c r="E72" s="6">
        <f t="shared" si="11"/>
        <v>40087</v>
      </c>
      <c r="F72" s="6">
        <f t="shared" si="12"/>
        <v>39904</v>
      </c>
      <c r="G72" s="6">
        <f t="shared" si="13"/>
        <v>39722</v>
      </c>
      <c r="H72" s="6">
        <f t="shared" si="14"/>
        <v>39539</v>
      </c>
      <c r="I72" s="6">
        <f t="shared" si="15"/>
        <v>39356</v>
      </c>
      <c r="J72" s="6">
        <f t="shared" si="16"/>
        <v>39173</v>
      </c>
      <c r="K72" s="6">
        <f t="shared" si="17"/>
        <v>38991</v>
      </c>
      <c r="L72" s="6">
        <f t="shared" si="18"/>
        <v>38808</v>
      </c>
      <c r="M72" s="6">
        <f t="shared" si="19"/>
        <v>38626</v>
      </c>
      <c r="N72" s="6">
        <v>37104</v>
      </c>
      <c r="O72" s="13">
        <v>21.32</v>
      </c>
      <c r="P72" s="14">
        <v>2785.6</v>
      </c>
      <c r="Q72" s="9">
        <v>-106.66944296434799</v>
      </c>
      <c r="R72" s="9">
        <v>-128.28266391011701</v>
      </c>
      <c r="S72" s="9">
        <v>-102.483492368342</v>
      </c>
      <c r="T72" s="9">
        <v>-98.028485756220903</v>
      </c>
      <c r="U72" s="9">
        <v>-121.873197574448</v>
      </c>
      <c r="V72" s="9">
        <v>-123.78672013481599</v>
      </c>
      <c r="W72" s="9">
        <v>-125.107869046982</v>
      </c>
      <c r="X72" s="9">
        <v>-121.20094828355001</v>
      </c>
      <c r="Y72" s="9">
        <v>-114.455120261773</v>
      </c>
      <c r="Z72" s="9">
        <v>-117.95805873946</v>
      </c>
    </row>
    <row r="73" spans="1:26" x14ac:dyDescent="0.25">
      <c r="A73" s="1" t="s">
        <v>197</v>
      </c>
      <c r="B73" s="5" t="s">
        <v>419</v>
      </c>
      <c r="C73" s="3">
        <v>42655</v>
      </c>
      <c r="D73" s="6">
        <f t="shared" si="10"/>
        <v>42472</v>
      </c>
      <c r="E73" s="6">
        <f t="shared" si="11"/>
        <v>42289</v>
      </c>
      <c r="F73" s="6">
        <f t="shared" si="12"/>
        <v>42106</v>
      </c>
      <c r="G73" s="6">
        <f t="shared" si="13"/>
        <v>41924</v>
      </c>
      <c r="H73" s="6">
        <f t="shared" si="14"/>
        <v>41741</v>
      </c>
      <c r="I73" s="6">
        <f t="shared" si="15"/>
        <v>41559</v>
      </c>
      <c r="J73" s="6">
        <f t="shared" si="16"/>
        <v>41376</v>
      </c>
      <c r="K73" s="6">
        <f t="shared" si="17"/>
        <v>41194</v>
      </c>
      <c r="L73" s="6">
        <f t="shared" si="18"/>
        <v>41011</v>
      </c>
      <c r="M73" s="6">
        <f t="shared" si="19"/>
        <v>40828</v>
      </c>
      <c r="N73" s="6">
        <v>39629</v>
      </c>
      <c r="O73" s="13">
        <v>82.92</v>
      </c>
      <c r="P73" s="14">
        <v>2765.3</v>
      </c>
      <c r="Q73" s="9">
        <v>-170.505162594403</v>
      </c>
      <c r="R73" s="9">
        <v>-146.39539223190499</v>
      </c>
      <c r="S73" s="9">
        <v>-148.71818942090999</v>
      </c>
      <c r="T73" s="9">
        <v>-138.63510111818599</v>
      </c>
      <c r="U73" s="9">
        <v>-143.93591276451201</v>
      </c>
      <c r="V73" s="9">
        <v>-143.69550061881</v>
      </c>
      <c r="W73" s="9">
        <v>-150.763424690476</v>
      </c>
      <c r="X73" s="9">
        <v>-144.74298580965899</v>
      </c>
      <c r="Y73" s="9">
        <v>-149.80310220094299</v>
      </c>
      <c r="Z73" s="9">
        <v>-143.51148256425</v>
      </c>
    </row>
    <row r="74" spans="1:26" x14ac:dyDescent="0.25">
      <c r="A74" s="1" t="s">
        <v>60</v>
      </c>
      <c r="B74" s="5" t="s">
        <v>282</v>
      </c>
      <c r="C74" s="3">
        <v>39968</v>
      </c>
      <c r="D74" s="6">
        <f t="shared" si="10"/>
        <v>39786</v>
      </c>
      <c r="E74" s="6">
        <f t="shared" si="11"/>
        <v>39603</v>
      </c>
      <c r="F74" s="6">
        <f t="shared" si="12"/>
        <v>39420</v>
      </c>
      <c r="G74" s="6">
        <f t="shared" si="13"/>
        <v>39237</v>
      </c>
      <c r="H74" s="6">
        <f t="shared" si="14"/>
        <v>39055</v>
      </c>
      <c r="I74" s="6">
        <f t="shared" si="15"/>
        <v>38872</v>
      </c>
      <c r="J74" s="6">
        <f t="shared" si="16"/>
        <v>38690</v>
      </c>
      <c r="K74" s="6">
        <f t="shared" si="17"/>
        <v>38507</v>
      </c>
      <c r="L74" s="6">
        <f t="shared" si="18"/>
        <v>38325</v>
      </c>
      <c r="M74" s="6">
        <f t="shared" si="19"/>
        <v>38142</v>
      </c>
      <c r="N74" s="6">
        <v>38008</v>
      </c>
      <c r="O74" s="13">
        <v>28.95</v>
      </c>
      <c r="P74" s="14">
        <v>2682.1</v>
      </c>
      <c r="Q74" s="9">
        <v>-138.22703802652501</v>
      </c>
      <c r="R74" s="9">
        <v>-138.83490645385601</v>
      </c>
      <c r="S74" s="9">
        <v>-140.04049593476699</v>
      </c>
      <c r="T74" s="9">
        <v>-138.46379344468801</v>
      </c>
      <c r="U74" s="9">
        <v>-143.410410454084</v>
      </c>
      <c r="V74" s="9">
        <v>-142.11983618137799</v>
      </c>
      <c r="W74" s="9">
        <v>-143.352902974839</v>
      </c>
      <c r="X74" s="9">
        <v>-130.73187220660199</v>
      </c>
      <c r="Y74" s="9">
        <v>-142.36402952337301</v>
      </c>
      <c r="Z74" s="9">
        <v>-150.78098849947699</v>
      </c>
    </row>
    <row r="75" spans="1:26" x14ac:dyDescent="0.25">
      <c r="A75" s="1" t="s">
        <v>66</v>
      </c>
      <c r="B75" s="5" t="s">
        <v>288</v>
      </c>
      <c r="C75" s="3">
        <v>41463</v>
      </c>
      <c r="D75" s="6">
        <f t="shared" si="10"/>
        <v>41282</v>
      </c>
      <c r="E75" s="6">
        <f t="shared" si="11"/>
        <v>41098</v>
      </c>
      <c r="F75" s="6">
        <f t="shared" si="12"/>
        <v>40916</v>
      </c>
      <c r="G75" s="6">
        <f t="shared" si="13"/>
        <v>40732</v>
      </c>
      <c r="H75" s="6">
        <f t="shared" si="14"/>
        <v>40551</v>
      </c>
      <c r="I75" s="6">
        <f t="shared" si="15"/>
        <v>40367</v>
      </c>
      <c r="J75" s="6">
        <f t="shared" si="16"/>
        <v>40186</v>
      </c>
      <c r="K75" s="6">
        <f t="shared" si="17"/>
        <v>40002</v>
      </c>
      <c r="L75" s="6">
        <f t="shared" si="18"/>
        <v>39821</v>
      </c>
      <c r="M75" s="6">
        <f t="shared" si="19"/>
        <v>39637</v>
      </c>
      <c r="N75" s="6">
        <v>40088</v>
      </c>
      <c r="O75" s="13">
        <v>25.77</v>
      </c>
      <c r="P75" s="14">
        <v>2495</v>
      </c>
      <c r="Q75" s="9">
        <v>-161.556277441265</v>
      </c>
      <c r="R75" s="9">
        <v>-160.00121885447501</v>
      </c>
      <c r="S75" s="9">
        <v>-167.97377047337099</v>
      </c>
      <c r="T75" s="9">
        <v>-167.503790240342</v>
      </c>
      <c r="U75" s="9">
        <v>-168.01737046960699</v>
      </c>
      <c r="V75" s="9">
        <v>-174.16974272392099</v>
      </c>
      <c r="W75" s="9">
        <v>-179.71557134903901</v>
      </c>
      <c r="X75" s="9" t="e">
        <v>#N/A</v>
      </c>
      <c r="Y75" s="9" t="e">
        <v>#N/A</v>
      </c>
      <c r="Z75" s="9" t="e">
        <v>#N/A</v>
      </c>
    </row>
    <row r="76" spans="1:26" x14ac:dyDescent="0.25">
      <c r="A76" s="1" t="s">
        <v>15</v>
      </c>
      <c r="B76" s="5" t="s">
        <v>237</v>
      </c>
      <c r="C76" s="3">
        <v>42298</v>
      </c>
      <c r="D76" s="6">
        <f t="shared" si="10"/>
        <v>42115</v>
      </c>
      <c r="E76" s="6">
        <f t="shared" si="11"/>
        <v>41933</v>
      </c>
      <c r="F76" s="6">
        <f t="shared" si="12"/>
        <v>41750</v>
      </c>
      <c r="G76" s="6">
        <f t="shared" si="13"/>
        <v>41568</v>
      </c>
      <c r="H76" s="6">
        <f t="shared" si="14"/>
        <v>41385</v>
      </c>
      <c r="I76" s="6">
        <f t="shared" si="15"/>
        <v>41203</v>
      </c>
      <c r="J76" s="6">
        <f t="shared" si="16"/>
        <v>41020</v>
      </c>
      <c r="K76" s="6">
        <f t="shared" si="17"/>
        <v>40837</v>
      </c>
      <c r="L76" s="6">
        <f t="shared" si="18"/>
        <v>40654</v>
      </c>
      <c r="M76" s="6">
        <f t="shared" si="19"/>
        <v>40472</v>
      </c>
      <c r="N76" s="6">
        <v>40457</v>
      </c>
      <c r="O76" s="13">
        <v>27.87</v>
      </c>
      <c r="P76" s="14">
        <v>2468.6</v>
      </c>
      <c r="Q76" s="9">
        <v>-156.770006400455</v>
      </c>
      <c r="R76" s="9">
        <v>-145.284639295321</v>
      </c>
      <c r="S76" s="9">
        <v>-162.70754561775399</v>
      </c>
      <c r="T76" s="9">
        <v>-153.15572601453701</v>
      </c>
      <c r="U76" s="9">
        <v>-150.963425221281</v>
      </c>
      <c r="V76" s="9">
        <v>-150.98318648427599</v>
      </c>
      <c r="W76" s="9">
        <v>-169.521278759578</v>
      </c>
      <c r="X76" s="9">
        <v>-143.94349487013699</v>
      </c>
      <c r="Y76" s="9">
        <v>-186.125864166642</v>
      </c>
      <c r="Z76" s="9">
        <v>-158.67599399891401</v>
      </c>
    </row>
    <row r="77" spans="1:26" x14ac:dyDescent="0.25">
      <c r="A77" s="1" t="s">
        <v>96</v>
      </c>
      <c r="B77" s="5" t="s">
        <v>318</v>
      </c>
      <c r="C77" s="3">
        <v>42300</v>
      </c>
      <c r="D77" s="6">
        <f t="shared" si="10"/>
        <v>42117</v>
      </c>
      <c r="E77" s="6">
        <f t="shared" si="11"/>
        <v>41935</v>
      </c>
      <c r="F77" s="6">
        <f t="shared" si="12"/>
        <v>41752</v>
      </c>
      <c r="G77" s="6">
        <f t="shared" si="13"/>
        <v>41570</v>
      </c>
      <c r="H77" s="6">
        <f t="shared" si="14"/>
        <v>41387</v>
      </c>
      <c r="I77" s="6">
        <f t="shared" si="15"/>
        <v>41205</v>
      </c>
      <c r="J77" s="6">
        <f t="shared" si="16"/>
        <v>41022</v>
      </c>
      <c r="K77" s="6">
        <f t="shared" si="17"/>
        <v>40839</v>
      </c>
      <c r="L77" s="6">
        <f t="shared" si="18"/>
        <v>40656</v>
      </c>
      <c r="M77" s="6">
        <f t="shared" si="19"/>
        <v>40474</v>
      </c>
      <c r="N77" s="6">
        <v>39584</v>
      </c>
      <c r="O77" s="13">
        <v>84</v>
      </c>
      <c r="P77" s="14">
        <v>2442.6</v>
      </c>
      <c r="Q77" s="9">
        <v>-190.371099076028</v>
      </c>
      <c r="R77" s="9">
        <v>-147.28311657385001</v>
      </c>
      <c r="S77" s="9">
        <v>-149.71031233299701</v>
      </c>
      <c r="T77" s="9">
        <v>-155.10074852846401</v>
      </c>
      <c r="U77" s="9">
        <v>-156.858809512758</v>
      </c>
      <c r="V77" s="9">
        <v>-152.05230630669601</v>
      </c>
      <c r="W77" s="9">
        <v>-149.90505689171101</v>
      </c>
      <c r="X77" s="9">
        <v>-149.37792193361599</v>
      </c>
      <c r="Y77" s="9">
        <v>-151.01172239637501</v>
      </c>
      <c r="Z77" s="9">
        <v>-152.168399476074</v>
      </c>
    </row>
    <row r="78" spans="1:26" x14ac:dyDescent="0.25">
      <c r="A78" s="1" t="s">
        <v>215</v>
      </c>
      <c r="B78" s="5" t="s">
        <v>437</v>
      </c>
      <c r="C78" s="3">
        <v>44414</v>
      </c>
      <c r="D78" s="6">
        <f t="shared" si="10"/>
        <v>44233</v>
      </c>
      <c r="E78" s="6">
        <f t="shared" si="11"/>
        <v>44049</v>
      </c>
      <c r="F78" s="6">
        <f t="shared" si="12"/>
        <v>43867</v>
      </c>
      <c r="G78" s="6">
        <f t="shared" si="13"/>
        <v>43683</v>
      </c>
      <c r="H78" s="6">
        <f t="shared" si="14"/>
        <v>43502</v>
      </c>
      <c r="I78" s="6">
        <f t="shared" si="15"/>
        <v>43318</v>
      </c>
      <c r="J78" s="6">
        <f t="shared" si="16"/>
        <v>43137</v>
      </c>
      <c r="K78" s="6">
        <f t="shared" si="17"/>
        <v>42953</v>
      </c>
      <c r="L78" s="6">
        <f t="shared" si="18"/>
        <v>42772</v>
      </c>
      <c r="M78" s="6">
        <f t="shared" si="19"/>
        <v>42588</v>
      </c>
      <c r="N78" s="6">
        <v>37271</v>
      </c>
      <c r="O78" s="13">
        <v>19.86</v>
      </c>
      <c r="P78" s="14">
        <v>2407.3000000000002</v>
      </c>
      <c r="Q78" s="9">
        <v>-175.43183978911699</v>
      </c>
      <c r="R78" s="9" t="e">
        <v>#N/A</v>
      </c>
      <c r="S78" s="9" t="e">
        <v>#N/A</v>
      </c>
      <c r="T78" s="9" t="e">
        <v>#N/A</v>
      </c>
      <c r="U78" s="9" t="e">
        <v>#N/A</v>
      </c>
      <c r="V78" s="9" t="e">
        <v>#N/A</v>
      </c>
      <c r="W78" s="9" t="e">
        <v>#N/A</v>
      </c>
      <c r="X78" s="9" t="e">
        <v>#N/A</v>
      </c>
      <c r="Y78" s="9" t="e">
        <v>#N/A</v>
      </c>
      <c r="Z78" s="9" t="e">
        <v>#N/A</v>
      </c>
    </row>
    <row r="79" spans="1:26" x14ac:dyDescent="0.25">
      <c r="A79" s="1" t="s">
        <v>74</v>
      </c>
      <c r="B79" s="5" t="s">
        <v>296</v>
      </c>
      <c r="C79" s="3">
        <v>39021</v>
      </c>
      <c r="D79" s="6">
        <f t="shared" si="10"/>
        <v>38838</v>
      </c>
      <c r="E79" s="6">
        <f t="shared" si="11"/>
        <v>38656</v>
      </c>
      <c r="F79" s="6">
        <f t="shared" si="12"/>
        <v>38473</v>
      </c>
      <c r="G79" s="6">
        <f t="shared" si="13"/>
        <v>38291</v>
      </c>
      <c r="H79" s="6">
        <f t="shared" si="14"/>
        <v>38108</v>
      </c>
      <c r="I79" s="6">
        <f t="shared" si="15"/>
        <v>37925</v>
      </c>
      <c r="J79" s="6">
        <f t="shared" si="16"/>
        <v>37742</v>
      </c>
      <c r="K79" s="6">
        <f t="shared" si="17"/>
        <v>37560</v>
      </c>
      <c r="L79" s="6">
        <f t="shared" si="18"/>
        <v>37377</v>
      </c>
      <c r="M79" s="6">
        <f t="shared" si="19"/>
        <v>37195</v>
      </c>
      <c r="N79" s="6">
        <v>36287</v>
      </c>
      <c r="O79" s="13">
        <v>43.75</v>
      </c>
      <c r="P79" s="14">
        <v>2398.3000000000002</v>
      </c>
      <c r="Q79" s="9">
        <v>-124.501520496539</v>
      </c>
      <c r="R79" s="9">
        <v>-123.268972318561</v>
      </c>
      <c r="S79" s="9">
        <v>-132.672634183979</v>
      </c>
      <c r="T79" s="9">
        <v>-125.17713041302299</v>
      </c>
      <c r="U79" s="9">
        <v>-139.851587785796</v>
      </c>
      <c r="V79" s="9">
        <v>-139.782822094496</v>
      </c>
      <c r="W79" s="9">
        <v>-152.836097815708</v>
      </c>
      <c r="X79" s="9">
        <v>-135.78843893630901</v>
      </c>
      <c r="Y79" s="9">
        <v>-140.38945706332601</v>
      </c>
      <c r="Z79" s="9">
        <v>-139.162899783386</v>
      </c>
    </row>
    <row r="80" spans="1:26" x14ac:dyDescent="0.25">
      <c r="A80" s="1" t="s">
        <v>75</v>
      </c>
      <c r="B80" s="5" t="s">
        <v>297</v>
      </c>
      <c r="C80" s="3">
        <v>41501</v>
      </c>
      <c r="D80" s="6">
        <f t="shared" si="10"/>
        <v>41320</v>
      </c>
      <c r="E80" s="6">
        <f t="shared" si="11"/>
        <v>41136</v>
      </c>
      <c r="F80" s="6">
        <f t="shared" si="12"/>
        <v>40954</v>
      </c>
      <c r="G80" s="6">
        <f t="shared" si="13"/>
        <v>40770</v>
      </c>
      <c r="H80" s="6">
        <f t="shared" si="14"/>
        <v>40589</v>
      </c>
      <c r="I80" s="6">
        <f t="shared" si="15"/>
        <v>40405</v>
      </c>
      <c r="J80" s="6">
        <f t="shared" si="16"/>
        <v>40224</v>
      </c>
      <c r="K80" s="6">
        <f t="shared" si="17"/>
        <v>40040</v>
      </c>
      <c r="L80" s="6">
        <f t="shared" si="18"/>
        <v>39859</v>
      </c>
      <c r="M80" s="6">
        <f t="shared" si="19"/>
        <v>39675</v>
      </c>
      <c r="N80" s="6">
        <v>39188</v>
      </c>
      <c r="O80" s="13">
        <v>363.9</v>
      </c>
      <c r="P80" s="14">
        <v>2387.1999999999998</v>
      </c>
      <c r="Q80" s="9">
        <v>-135.23806082213099</v>
      </c>
      <c r="R80" s="9">
        <v>-107.971398803985</v>
      </c>
      <c r="S80" s="9">
        <v>-145.176852740957</v>
      </c>
      <c r="T80" s="9">
        <v>-113.58755564224801</v>
      </c>
      <c r="U80" s="9">
        <v>-143.017656438302</v>
      </c>
      <c r="V80" s="9">
        <v>-100.916983125125</v>
      </c>
      <c r="W80" s="9">
        <v>-130.30582225273301</v>
      </c>
      <c r="X80" s="9">
        <v>-97.597030247403296</v>
      </c>
      <c r="Y80" s="9">
        <v>-139.78072023205999</v>
      </c>
      <c r="Z80" s="9">
        <v>-85.145056406667194</v>
      </c>
    </row>
    <row r="81" spans="1:26" x14ac:dyDescent="0.25">
      <c r="A81" s="1" t="s">
        <v>9</v>
      </c>
      <c r="B81" s="5" t="s">
        <v>231</v>
      </c>
      <c r="C81" s="3">
        <v>39939</v>
      </c>
      <c r="D81" s="6">
        <f t="shared" si="10"/>
        <v>39758</v>
      </c>
      <c r="E81" s="6">
        <f t="shared" si="11"/>
        <v>39574</v>
      </c>
      <c r="F81" s="6">
        <f t="shared" si="12"/>
        <v>39392</v>
      </c>
      <c r="G81" s="6">
        <f t="shared" si="13"/>
        <v>39208</v>
      </c>
      <c r="H81" s="6">
        <f t="shared" si="14"/>
        <v>39027</v>
      </c>
      <c r="I81" s="6">
        <f t="shared" si="15"/>
        <v>38843</v>
      </c>
      <c r="J81" s="6">
        <f t="shared" si="16"/>
        <v>38662</v>
      </c>
      <c r="K81" s="6">
        <f t="shared" si="17"/>
        <v>38478</v>
      </c>
      <c r="L81" s="6">
        <f t="shared" si="18"/>
        <v>38297</v>
      </c>
      <c r="M81" s="6">
        <f t="shared" si="19"/>
        <v>38113</v>
      </c>
      <c r="N81" s="6">
        <v>38975</v>
      </c>
      <c r="O81" s="13">
        <v>18.3</v>
      </c>
      <c r="P81" s="14">
        <v>2357.6999999999998</v>
      </c>
      <c r="Q81" s="9">
        <v>-147.101244950748</v>
      </c>
      <c r="R81" s="9">
        <v>-172.76611559010999</v>
      </c>
      <c r="S81" s="9">
        <v>-158.52580243404199</v>
      </c>
      <c r="T81" s="9">
        <v>-184.65788344395099</v>
      </c>
      <c r="U81" s="9">
        <v>-161.28839488777899</v>
      </c>
      <c r="V81" s="9">
        <v>-210.275435053818</v>
      </c>
      <c r="W81" s="9" t="e">
        <v>#N/A</v>
      </c>
      <c r="X81" s="9" t="e">
        <v>#N/A</v>
      </c>
      <c r="Y81" s="9" t="e">
        <v>#N/A</v>
      </c>
      <c r="Z81" s="9" t="e">
        <v>#N/A</v>
      </c>
    </row>
    <row r="82" spans="1:26" x14ac:dyDescent="0.25">
      <c r="A82" s="1" t="s">
        <v>53</v>
      </c>
      <c r="B82" s="5" t="s">
        <v>275</v>
      </c>
      <c r="C82" s="3">
        <v>41851</v>
      </c>
      <c r="D82" s="6">
        <f t="shared" si="10"/>
        <v>41670</v>
      </c>
      <c r="E82" s="6">
        <f t="shared" si="11"/>
        <v>41486</v>
      </c>
      <c r="F82" s="6">
        <f t="shared" si="12"/>
        <v>41305</v>
      </c>
      <c r="G82" s="6">
        <f t="shared" si="13"/>
        <v>41121</v>
      </c>
      <c r="H82" s="6">
        <f t="shared" si="14"/>
        <v>40939</v>
      </c>
      <c r="I82" s="6">
        <f t="shared" si="15"/>
        <v>40755</v>
      </c>
      <c r="J82" s="6">
        <f t="shared" si="16"/>
        <v>40574</v>
      </c>
      <c r="K82" s="6">
        <f t="shared" si="17"/>
        <v>40390</v>
      </c>
      <c r="L82" s="6">
        <f t="shared" si="18"/>
        <v>40209</v>
      </c>
      <c r="M82" s="6">
        <f t="shared" si="19"/>
        <v>40025</v>
      </c>
      <c r="N82" s="6">
        <v>37393</v>
      </c>
      <c r="O82" s="13">
        <v>291.06</v>
      </c>
      <c r="P82" s="14">
        <v>2340</v>
      </c>
      <c r="Q82" s="9">
        <v>-107.45121613909799</v>
      </c>
      <c r="R82" s="9">
        <v>-137.57696805479301</v>
      </c>
      <c r="S82" s="9">
        <v>-107.179744471324</v>
      </c>
      <c r="T82" s="9">
        <v>-136.23870232434899</v>
      </c>
      <c r="U82" s="9">
        <v>-109.447183246319</v>
      </c>
      <c r="V82" s="9">
        <v>-133.97321851354101</v>
      </c>
      <c r="W82" s="9">
        <v>-98.785526201542794</v>
      </c>
      <c r="X82" s="9">
        <v>-133.53682353430699</v>
      </c>
      <c r="Y82" s="9">
        <v>-102.003200560178</v>
      </c>
      <c r="Z82" s="9">
        <v>-131.65164301812399</v>
      </c>
    </row>
    <row r="83" spans="1:26" x14ac:dyDescent="0.25">
      <c r="A83" s="1" t="s">
        <v>131</v>
      </c>
      <c r="B83" s="5" t="s">
        <v>353</v>
      </c>
      <c r="C83" s="3">
        <v>43196</v>
      </c>
      <c r="D83" s="6">
        <f t="shared" si="10"/>
        <v>43014</v>
      </c>
      <c r="E83" s="6">
        <f t="shared" si="11"/>
        <v>42831</v>
      </c>
      <c r="F83" s="6">
        <f t="shared" si="12"/>
        <v>42649</v>
      </c>
      <c r="G83" s="6">
        <f t="shared" si="13"/>
        <v>42466</v>
      </c>
      <c r="H83" s="6">
        <f t="shared" si="14"/>
        <v>42283</v>
      </c>
      <c r="I83" s="6">
        <f t="shared" si="15"/>
        <v>42100</v>
      </c>
      <c r="J83" s="6">
        <f t="shared" si="16"/>
        <v>41918</v>
      </c>
      <c r="K83" s="6">
        <f t="shared" si="17"/>
        <v>41735</v>
      </c>
      <c r="L83" s="6">
        <f t="shared" si="18"/>
        <v>41553</v>
      </c>
      <c r="M83" s="6">
        <f t="shared" si="19"/>
        <v>41370</v>
      </c>
      <c r="N83" s="6">
        <v>39387</v>
      </c>
      <c r="O83" s="13">
        <v>33.92</v>
      </c>
      <c r="P83" s="14">
        <v>2273.3388</v>
      </c>
      <c r="Q83" s="9">
        <v>-167.35296620154699</v>
      </c>
      <c r="R83" s="9">
        <v>-170.48623504849101</v>
      </c>
      <c r="S83" s="9">
        <v>-152.30793746005401</v>
      </c>
      <c r="T83" s="9">
        <v>-161.76075392580799</v>
      </c>
      <c r="U83" s="9">
        <v>-147.838583646324</v>
      </c>
      <c r="V83" s="9">
        <v>-159.83617800658001</v>
      </c>
      <c r="W83" s="9">
        <v>-171.16135591982101</v>
      </c>
      <c r="X83" s="9">
        <v>-177.87574696090999</v>
      </c>
      <c r="Y83" s="9">
        <v>-173.28127951240199</v>
      </c>
      <c r="Z83" s="9">
        <v>-182.83365317729499</v>
      </c>
    </row>
    <row r="84" spans="1:26" x14ac:dyDescent="0.25">
      <c r="A84" s="1" t="s">
        <v>140</v>
      </c>
      <c r="B84" s="5" t="s">
        <v>362</v>
      </c>
      <c r="C84" s="3">
        <v>42369</v>
      </c>
      <c r="D84" s="6">
        <f t="shared" si="10"/>
        <v>42186</v>
      </c>
      <c r="E84" s="6">
        <f t="shared" si="11"/>
        <v>42004</v>
      </c>
      <c r="F84" s="6">
        <f t="shared" si="12"/>
        <v>41821</v>
      </c>
      <c r="G84" s="6">
        <f t="shared" si="13"/>
        <v>41639</v>
      </c>
      <c r="H84" s="6">
        <f t="shared" si="14"/>
        <v>41456</v>
      </c>
      <c r="I84" s="6">
        <f t="shared" si="15"/>
        <v>41274</v>
      </c>
      <c r="J84" s="6">
        <f t="shared" si="16"/>
        <v>41091</v>
      </c>
      <c r="K84" s="6">
        <f t="shared" si="17"/>
        <v>40908</v>
      </c>
      <c r="L84" s="6">
        <f t="shared" si="18"/>
        <v>40725</v>
      </c>
      <c r="M84" s="6">
        <f t="shared" si="19"/>
        <v>40543</v>
      </c>
      <c r="N84" s="6">
        <v>39629</v>
      </c>
      <c r="O84" s="13">
        <v>29.4</v>
      </c>
      <c r="P84" s="14">
        <v>2253.1999999999998</v>
      </c>
      <c r="Q84" s="9">
        <v>-157.85437297781101</v>
      </c>
      <c r="R84" s="9">
        <v>-155.76385795436499</v>
      </c>
      <c r="S84" s="9">
        <v>-166.816096706444</v>
      </c>
      <c r="T84" s="9">
        <v>-164.225755463713</v>
      </c>
      <c r="U84" s="9">
        <v>-150.95122019047901</v>
      </c>
      <c r="V84" s="9">
        <v>-154.52457137333599</v>
      </c>
      <c r="W84" s="9">
        <v>-155.66513164614801</v>
      </c>
      <c r="X84" s="9">
        <v>-144.042154579672</v>
      </c>
      <c r="Y84" s="9">
        <v>-155.52789217661601</v>
      </c>
      <c r="Z84" s="9">
        <v>-167.020604999076</v>
      </c>
    </row>
    <row r="85" spans="1:26" x14ac:dyDescent="0.25">
      <c r="A85" s="1" t="s">
        <v>206</v>
      </c>
      <c r="B85" s="5" t="s">
        <v>428</v>
      </c>
      <c r="C85" s="3">
        <v>42247</v>
      </c>
      <c r="D85" s="6">
        <f t="shared" si="10"/>
        <v>42066</v>
      </c>
      <c r="E85" s="6">
        <f t="shared" si="11"/>
        <v>41882</v>
      </c>
      <c r="F85" s="6">
        <f t="shared" si="12"/>
        <v>41701</v>
      </c>
      <c r="G85" s="6">
        <f t="shared" si="13"/>
        <v>41517</v>
      </c>
      <c r="H85" s="6">
        <f t="shared" si="14"/>
        <v>41336</v>
      </c>
      <c r="I85" s="6">
        <f t="shared" si="15"/>
        <v>41152</v>
      </c>
      <c r="J85" s="6">
        <f t="shared" si="16"/>
        <v>40970</v>
      </c>
      <c r="K85" s="6">
        <f t="shared" si="17"/>
        <v>40786</v>
      </c>
      <c r="L85" s="6">
        <f t="shared" si="18"/>
        <v>40605</v>
      </c>
      <c r="M85" s="6">
        <f t="shared" si="19"/>
        <v>40421</v>
      </c>
      <c r="N85" s="6">
        <v>40815</v>
      </c>
      <c r="O85" s="13">
        <v>21.55</v>
      </c>
      <c r="P85" s="14">
        <v>2197</v>
      </c>
      <c r="Q85" s="9">
        <v>-187.34943521308901</v>
      </c>
      <c r="R85" s="9">
        <v>-195.34923816855499</v>
      </c>
      <c r="S85" s="9">
        <v>-203.72771753410501</v>
      </c>
      <c r="T85" s="9">
        <v>-199.04360719151001</v>
      </c>
      <c r="U85" s="9">
        <v>-209.89523738452499</v>
      </c>
      <c r="V85" s="9">
        <v>-213.333333333333</v>
      </c>
      <c r="W85" s="9">
        <v>-213.333333333333</v>
      </c>
      <c r="X85" s="9">
        <v>-213.333333333333</v>
      </c>
      <c r="Y85" s="9" t="e">
        <v>#N/A</v>
      </c>
      <c r="Z85" s="9" t="e">
        <v>#N/A</v>
      </c>
    </row>
    <row r="86" spans="1:26" x14ac:dyDescent="0.25">
      <c r="A86" s="1" t="s">
        <v>153</v>
      </c>
      <c r="B86" s="5" t="s">
        <v>375</v>
      </c>
      <c r="C86" s="3">
        <v>40864</v>
      </c>
      <c r="D86" s="6">
        <f t="shared" si="10"/>
        <v>40680</v>
      </c>
      <c r="E86" s="6">
        <f t="shared" si="11"/>
        <v>40499</v>
      </c>
      <c r="F86" s="6">
        <f t="shared" si="12"/>
        <v>40315</v>
      </c>
      <c r="G86" s="6">
        <f t="shared" si="13"/>
        <v>40134</v>
      </c>
      <c r="H86" s="6">
        <f t="shared" si="14"/>
        <v>39950</v>
      </c>
      <c r="I86" s="6">
        <f t="shared" si="15"/>
        <v>39769</v>
      </c>
      <c r="J86" s="6">
        <f t="shared" si="16"/>
        <v>39585</v>
      </c>
      <c r="K86" s="6">
        <f t="shared" si="17"/>
        <v>39403</v>
      </c>
      <c r="L86" s="6">
        <f t="shared" si="18"/>
        <v>39219</v>
      </c>
      <c r="M86" s="6">
        <f t="shared" si="19"/>
        <v>39038</v>
      </c>
      <c r="N86" s="6">
        <v>38306</v>
      </c>
      <c r="O86" s="13">
        <v>23.975000000000001</v>
      </c>
      <c r="P86" s="14">
        <v>2181.8000000000002</v>
      </c>
      <c r="Q86" s="9">
        <v>-184.016177352407</v>
      </c>
      <c r="R86" s="9">
        <v>-184.95216486664299</v>
      </c>
      <c r="S86" s="9">
        <v>-185.887709676311</v>
      </c>
      <c r="T86" s="9">
        <v>-153.746380782405</v>
      </c>
      <c r="U86" s="9">
        <v>-180.84767077757601</v>
      </c>
      <c r="V86" s="9">
        <v>-155.40337972818</v>
      </c>
      <c r="W86" s="9">
        <v>-152.92516013506801</v>
      </c>
      <c r="X86" s="9">
        <v>-151.625625115784</v>
      </c>
      <c r="Y86" s="9">
        <v>-154.115472733681</v>
      </c>
      <c r="Z86" s="9">
        <v>-153.851803055201</v>
      </c>
    </row>
    <row r="87" spans="1:26" x14ac:dyDescent="0.25">
      <c r="A87" s="1" t="s">
        <v>97</v>
      </c>
      <c r="B87" s="5" t="s">
        <v>319</v>
      </c>
      <c r="C87" s="3">
        <v>41156</v>
      </c>
      <c r="D87" s="6">
        <f t="shared" si="10"/>
        <v>40972</v>
      </c>
      <c r="E87" s="6">
        <f t="shared" si="11"/>
        <v>40790</v>
      </c>
      <c r="F87" s="6">
        <f t="shared" si="12"/>
        <v>40606</v>
      </c>
      <c r="G87" s="6">
        <f t="shared" si="13"/>
        <v>40425</v>
      </c>
      <c r="H87" s="6">
        <f t="shared" si="14"/>
        <v>40241</v>
      </c>
      <c r="I87" s="6">
        <f t="shared" si="15"/>
        <v>40060</v>
      </c>
      <c r="J87" s="6">
        <f t="shared" si="16"/>
        <v>39876</v>
      </c>
      <c r="K87" s="6">
        <f t="shared" si="17"/>
        <v>39695</v>
      </c>
      <c r="L87" s="6">
        <f t="shared" si="18"/>
        <v>39511</v>
      </c>
      <c r="M87" s="6">
        <f t="shared" si="19"/>
        <v>39329</v>
      </c>
      <c r="N87" s="6">
        <v>38847</v>
      </c>
      <c r="O87" s="13">
        <v>55.5</v>
      </c>
      <c r="P87" s="14">
        <v>2167.1</v>
      </c>
      <c r="Q87" s="9">
        <v>-155.08882439473601</v>
      </c>
      <c r="R87" s="9">
        <v>-141.18467900807599</v>
      </c>
      <c r="S87" s="9">
        <v>-149.651886771824</v>
      </c>
      <c r="T87" s="9">
        <v>-140.62782099022701</v>
      </c>
      <c r="U87" s="9">
        <v>-155.597153072873</v>
      </c>
      <c r="V87" s="9">
        <v>-129.42369194911799</v>
      </c>
      <c r="W87" s="9">
        <v>-156.14721893709699</v>
      </c>
      <c r="X87" s="9">
        <v>-149.06162112003901</v>
      </c>
      <c r="Y87" s="9">
        <v>-162.35684964466699</v>
      </c>
      <c r="Z87" s="9">
        <v>-142.792262892732</v>
      </c>
    </row>
    <row r="88" spans="1:26" x14ac:dyDescent="0.25">
      <c r="A88" s="1" t="s">
        <v>107</v>
      </c>
      <c r="B88" s="5" t="s">
        <v>329</v>
      </c>
      <c r="C88" s="3">
        <v>39615</v>
      </c>
      <c r="D88" s="6">
        <f t="shared" si="10"/>
        <v>39432</v>
      </c>
      <c r="E88" s="6">
        <f t="shared" si="11"/>
        <v>39249</v>
      </c>
      <c r="F88" s="6">
        <f t="shared" si="12"/>
        <v>39067</v>
      </c>
      <c r="G88" s="6">
        <f t="shared" si="13"/>
        <v>38884</v>
      </c>
      <c r="H88" s="6">
        <f t="shared" si="14"/>
        <v>38702</v>
      </c>
      <c r="I88" s="6">
        <f t="shared" si="15"/>
        <v>38519</v>
      </c>
      <c r="J88" s="6">
        <f t="shared" si="16"/>
        <v>38337</v>
      </c>
      <c r="K88" s="6">
        <f t="shared" si="17"/>
        <v>38154</v>
      </c>
      <c r="L88" s="6">
        <f t="shared" si="18"/>
        <v>37971</v>
      </c>
      <c r="M88" s="6">
        <f t="shared" si="19"/>
        <v>37788</v>
      </c>
      <c r="N88" s="6">
        <v>36570</v>
      </c>
      <c r="O88" s="13">
        <v>62.75</v>
      </c>
      <c r="P88" s="14">
        <v>2158.6999999999998</v>
      </c>
      <c r="Q88" s="9">
        <v>-185.22594349659599</v>
      </c>
      <c r="R88" s="9">
        <v>-191.63248645063899</v>
      </c>
      <c r="S88" s="9">
        <v>-129.41429030383699</v>
      </c>
      <c r="T88" s="9">
        <v>-131.53958135687299</v>
      </c>
      <c r="U88" s="9">
        <v>-139.77476833916401</v>
      </c>
      <c r="V88" s="9">
        <v>-159.97441232022399</v>
      </c>
      <c r="W88" s="9">
        <v>-162.43103675763399</v>
      </c>
      <c r="X88" s="9">
        <v>-164.87593110050199</v>
      </c>
      <c r="Y88" s="9">
        <v>-170.26463528157799</v>
      </c>
      <c r="Z88" s="9">
        <v>-185.83344182436099</v>
      </c>
    </row>
    <row r="89" spans="1:26" x14ac:dyDescent="0.25">
      <c r="A89" s="1" t="s">
        <v>72</v>
      </c>
      <c r="B89" s="5" t="s">
        <v>294</v>
      </c>
      <c r="C89" s="3">
        <v>42621</v>
      </c>
      <c r="D89" s="6">
        <f t="shared" si="10"/>
        <v>42437</v>
      </c>
      <c r="E89" s="6">
        <f t="shared" si="11"/>
        <v>42255</v>
      </c>
      <c r="F89" s="6">
        <f t="shared" si="12"/>
        <v>42071</v>
      </c>
      <c r="G89" s="6">
        <f t="shared" si="13"/>
        <v>41890</v>
      </c>
      <c r="H89" s="6">
        <f t="shared" si="14"/>
        <v>41706</v>
      </c>
      <c r="I89" s="6">
        <f t="shared" si="15"/>
        <v>41525</v>
      </c>
      <c r="J89" s="6">
        <f t="shared" si="16"/>
        <v>41341</v>
      </c>
      <c r="K89" s="6">
        <f t="shared" si="17"/>
        <v>41160</v>
      </c>
      <c r="L89" s="6">
        <f t="shared" si="18"/>
        <v>40976</v>
      </c>
      <c r="M89" s="6">
        <f t="shared" si="19"/>
        <v>40794</v>
      </c>
      <c r="N89" s="6">
        <v>38418</v>
      </c>
      <c r="O89" s="13">
        <v>28.9</v>
      </c>
      <c r="P89" s="14">
        <v>2145.5</v>
      </c>
      <c r="Q89" s="9">
        <v>-180.497849707413</v>
      </c>
      <c r="R89" s="9">
        <v>-112.526869002193</v>
      </c>
      <c r="S89" s="9">
        <v>-109.838223418862</v>
      </c>
      <c r="T89" s="9">
        <v>-103.79497064641799</v>
      </c>
      <c r="U89" s="9">
        <v>-101.808265733647</v>
      </c>
      <c r="V89" s="9">
        <v>-105.522396020771</v>
      </c>
      <c r="W89" s="9">
        <v>-101.606304384068</v>
      </c>
      <c r="X89" s="9">
        <v>-107.42708276291199</v>
      </c>
      <c r="Y89" s="9">
        <v>-103.58688691789401</v>
      </c>
      <c r="Z89" s="9">
        <v>-114.62457154888</v>
      </c>
    </row>
    <row r="90" spans="1:26" x14ac:dyDescent="0.25">
      <c r="A90" s="1" t="s">
        <v>70</v>
      </c>
      <c r="B90" s="5" t="s">
        <v>292</v>
      </c>
      <c r="C90" s="3">
        <v>42410</v>
      </c>
      <c r="D90" s="6">
        <f t="shared" si="10"/>
        <v>42226</v>
      </c>
      <c r="E90" s="6">
        <f t="shared" si="11"/>
        <v>42045</v>
      </c>
      <c r="F90" s="6">
        <f t="shared" si="12"/>
        <v>41861</v>
      </c>
      <c r="G90" s="6">
        <f t="shared" si="13"/>
        <v>41680</v>
      </c>
      <c r="H90" s="6">
        <f t="shared" si="14"/>
        <v>41496</v>
      </c>
      <c r="I90" s="6">
        <f t="shared" si="15"/>
        <v>41315</v>
      </c>
      <c r="J90" s="6">
        <f t="shared" si="16"/>
        <v>41131</v>
      </c>
      <c r="K90" s="6">
        <f t="shared" si="17"/>
        <v>40949</v>
      </c>
      <c r="L90" s="6">
        <f t="shared" si="18"/>
        <v>40765</v>
      </c>
      <c r="M90" s="6">
        <f t="shared" si="19"/>
        <v>40584</v>
      </c>
      <c r="N90" s="6">
        <v>38425</v>
      </c>
      <c r="O90" s="13">
        <v>17.8</v>
      </c>
      <c r="P90" s="14">
        <v>2100.4</v>
      </c>
      <c r="Q90" s="9">
        <v>-141.744535663102</v>
      </c>
      <c r="R90" s="9">
        <v>-112.680883879589</v>
      </c>
      <c r="S90" s="9">
        <v>-138.08908673604799</v>
      </c>
      <c r="T90" s="9">
        <v>-110.114314132836</v>
      </c>
      <c r="U90" s="9">
        <v>-135.978477159167</v>
      </c>
      <c r="V90" s="9">
        <v>-106.359190855531</v>
      </c>
      <c r="W90" s="9">
        <v>-133.10365542120201</v>
      </c>
      <c r="X90" s="9">
        <v>-110.603011255148</v>
      </c>
      <c r="Y90" s="9">
        <v>-124.815872119557</v>
      </c>
      <c r="Z90" s="9">
        <v>-96.495151063189297</v>
      </c>
    </row>
    <row r="91" spans="1:26" x14ac:dyDescent="0.25">
      <c r="A91" s="1" t="s">
        <v>56</v>
      </c>
      <c r="B91" s="5" t="s">
        <v>278</v>
      </c>
      <c r="C91" s="3">
        <v>43143</v>
      </c>
      <c r="D91" s="6">
        <f t="shared" si="10"/>
        <v>42959</v>
      </c>
      <c r="E91" s="6">
        <f t="shared" si="11"/>
        <v>42778</v>
      </c>
      <c r="F91" s="6">
        <f t="shared" si="12"/>
        <v>42594</v>
      </c>
      <c r="G91" s="6">
        <f t="shared" si="13"/>
        <v>42412</v>
      </c>
      <c r="H91" s="6">
        <f t="shared" si="14"/>
        <v>42228</v>
      </c>
      <c r="I91" s="6">
        <f t="shared" si="15"/>
        <v>42047</v>
      </c>
      <c r="J91" s="6">
        <f t="shared" si="16"/>
        <v>41863</v>
      </c>
      <c r="K91" s="6">
        <f t="shared" si="17"/>
        <v>41682</v>
      </c>
      <c r="L91" s="6">
        <f t="shared" si="18"/>
        <v>41498</v>
      </c>
      <c r="M91" s="6">
        <f t="shared" si="19"/>
        <v>41317</v>
      </c>
      <c r="N91" s="6">
        <v>35928</v>
      </c>
      <c r="O91" s="13">
        <v>194.75200000000001</v>
      </c>
      <c r="P91" s="14">
        <v>2086.0666000000001</v>
      </c>
      <c r="Q91" s="9">
        <v>-87.063373895637</v>
      </c>
      <c r="R91" s="9">
        <v>-85.3150060175997</v>
      </c>
      <c r="S91" s="9">
        <v>-85.520270757525196</v>
      </c>
      <c r="T91" s="9">
        <v>-87.227626404006898</v>
      </c>
      <c r="U91" s="9">
        <v>-86.892560015975803</v>
      </c>
      <c r="V91" s="9">
        <v>-87.635913010059497</v>
      </c>
      <c r="W91" s="9">
        <v>-87.871285481019598</v>
      </c>
      <c r="X91" s="9">
        <v>-87.292293623331204</v>
      </c>
      <c r="Y91" s="9">
        <v>-86.9096722978651</v>
      </c>
      <c r="Z91" s="9">
        <v>-87.483953735223594</v>
      </c>
    </row>
    <row r="92" spans="1:26" x14ac:dyDescent="0.25">
      <c r="A92" s="1" t="s">
        <v>138</v>
      </c>
      <c r="B92" s="5" t="s">
        <v>360</v>
      </c>
      <c r="C92" s="3">
        <v>40920</v>
      </c>
      <c r="D92" s="6">
        <f t="shared" si="10"/>
        <v>40736</v>
      </c>
      <c r="E92" s="6">
        <f t="shared" si="11"/>
        <v>40555</v>
      </c>
      <c r="F92" s="6">
        <f t="shared" si="12"/>
        <v>40371</v>
      </c>
      <c r="G92" s="6">
        <f t="shared" si="13"/>
        <v>40190</v>
      </c>
      <c r="H92" s="6">
        <f t="shared" si="14"/>
        <v>40006</v>
      </c>
      <c r="I92" s="6">
        <f t="shared" si="15"/>
        <v>39825</v>
      </c>
      <c r="J92" s="6">
        <f t="shared" si="16"/>
        <v>39641</v>
      </c>
      <c r="K92" s="6">
        <f t="shared" si="17"/>
        <v>39459</v>
      </c>
      <c r="L92" s="6">
        <f t="shared" si="18"/>
        <v>39275</v>
      </c>
      <c r="M92" s="6">
        <f t="shared" si="19"/>
        <v>39094</v>
      </c>
      <c r="N92" s="6">
        <v>38387</v>
      </c>
      <c r="O92" s="13">
        <v>27.47</v>
      </c>
      <c r="P92" s="14">
        <v>2062.5</v>
      </c>
      <c r="Q92" s="9">
        <v>-135.34088005726801</v>
      </c>
      <c r="R92" s="9">
        <v>-107.020417458558</v>
      </c>
      <c r="S92" s="9">
        <v>-135.41271143999199</v>
      </c>
      <c r="T92" s="9">
        <v>-110.446999270258</v>
      </c>
      <c r="U92" s="9">
        <v>-134.607149126905</v>
      </c>
      <c r="V92" s="9">
        <v>-107.461189000505</v>
      </c>
      <c r="W92" s="9">
        <v>-135.81103336659399</v>
      </c>
      <c r="X92" s="9">
        <v>-106.935272864973</v>
      </c>
      <c r="Y92" s="9">
        <v>-135.71516071305999</v>
      </c>
      <c r="Z92" s="9">
        <v>-105.795779749684</v>
      </c>
    </row>
    <row r="93" spans="1:26" x14ac:dyDescent="0.25">
      <c r="A93" s="1" t="s">
        <v>43</v>
      </c>
      <c r="B93" s="5" t="s">
        <v>265</v>
      </c>
      <c r="C93" s="3">
        <v>42481</v>
      </c>
      <c r="D93" s="6">
        <f t="shared" si="10"/>
        <v>42298</v>
      </c>
      <c r="E93" s="6">
        <f t="shared" si="11"/>
        <v>42115</v>
      </c>
      <c r="F93" s="6">
        <f t="shared" si="12"/>
        <v>41933</v>
      </c>
      <c r="G93" s="6">
        <f t="shared" si="13"/>
        <v>41750</v>
      </c>
      <c r="H93" s="6">
        <f t="shared" si="14"/>
        <v>41568</v>
      </c>
      <c r="I93" s="6">
        <f t="shared" si="15"/>
        <v>41385</v>
      </c>
      <c r="J93" s="6">
        <f t="shared" si="16"/>
        <v>41203</v>
      </c>
      <c r="K93" s="6">
        <f t="shared" si="17"/>
        <v>41020</v>
      </c>
      <c r="L93" s="6">
        <f t="shared" si="18"/>
        <v>40837</v>
      </c>
      <c r="M93" s="6">
        <f t="shared" si="19"/>
        <v>40654</v>
      </c>
      <c r="N93" s="6">
        <v>39630</v>
      </c>
      <c r="O93" s="13">
        <v>67.03</v>
      </c>
      <c r="P93" s="14">
        <v>2046.8</v>
      </c>
      <c r="Q93" s="9">
        <v>-152.30007789896001</v>
      </c>
      <c r="R93" s="9">
        <v>-152.17233297629801</v>
      </c>
      <c r="S93" s="9">
        <v>-146.596929760623</v>
      </c>
      <c r="T93" s="9">
        <v>-154.64691431940301</v>
      </c>
      <c r="U93" s="9">
        <v>-146.52327555498499</v>
      </c>
      <c r="V93" s="9">
        <v>-155.66813470346199</v>
      </c>
      <c r="W93" s="9">
        <v>-145.396425373152</v>
      </c>
      <c r="X93" s="9">
        <v>-136.68691183515699</v>
      </c>
      <c r="Y93" s="9">
        <v>-144.745955846204</v>
      </c>
      <c r="Z93" s="9">
        <v>-154.971814669373</v>
      </c>
    </row>
    <row r="94" spans="1:26" x14ac:dyDescent="0.25">
      <c r="A94" s="1" t="s">
        <v>86</v>
      </c>
      <c r="B94" s="5" t="s">
        <v>308</v>
      </c>
      <c r="C94" s="3">
        <v>43229</v>
      </c>
      <c r="D94" s="6">
        <f t="shared" si="10"/>
        <v>43048</v>
      </c>
      <c r="E94" s="6">
        <f t="shared" si="11"/>
        <v>42864</v>
      </c>
      <c r="F94" s="6">
        <f t="shared" si="12"/>
        <v>42683</v>
      </c>
      <c r="G94" s="6">
        <f t="shared" si="13"/>
        <v>42499</v>
      </c>
      <c r="H94" s="6">
        <f t="shared" si="14"/>
        <v>42317</v>
      </c>
      <c r="I94" s="6">
        <f t="shared" si="15"/>
        <v>42133</v>
      </c>
      <c r="J94" s="6">
        <f t="shared" si="16"/>
        <v>41952</v>
      </c>
      <c r="K94" s="6">
        <f t="shared" si="17"/>
        <v>41768</v>
      </c>
      <c r="L94" s="6">
        <f t="shared" si="18"/>
        <v>41587</v>
      </c>
      <c r="M94" s="6">
        <f t="shared" si="19"/>
        <v>41403</v>
      </c>
      <c r="N94" s="6">
        <v>39622</v>
      </c>
      <c r="O94" s="13">
        <v>4033.1776949999999</v>
      </c>
      <c r="P94" s="14">
        <v>2023.8486</v>
      </c>
      <c r="Q94" s="9">
        <v>-124.29740959535199</v>
      </c>
      <c r="R94" s="9">
        <v>-147.79849495599001</v>
      </c>
      <c r="S94" s="9">
        <v>-138.307717384412</v>
      </c>
      <c r="T94" s="9">
        <v>-146.86621722818799</v>
      </c>
      <c r="U94" s="9">
        <v>-131.64287247232599</v>
      </c>
      <c r="V94" s="9">
        <v>-141.62678859942599</v>
      </c>
      <c r="W94" s="9">
        <v>-128.05346381027201</v>
      </c>
      <c r="X94" s="9">
        <v>-137.37694902250999</v>
      </c>
      <c r="Y94" s="9">
        <v>-127.979118575177</v>
      </c>
      <c r="Z94" s="9">
        <v>-137.00917621330001</v>
      </c>
    </row>
    <row r="95" spans="1:26" x14ac:dyDescent="0.25">
      <c r="A95" s="1" t="s">
        <v>102</v>
      </c>
      <c r="B95" s="5" t="s">
        <v>324</v>
      </c>
      <c r="C95" s="3">
        <v>39847</v>
      </c>
      <c r="D95" s="6">
        <f t="shared" si="10"/>
        <v>39663</v>
      </c>
      <c r="E95" s="6">
        <f t="shared" si="11"/>
        <v>39481</v>
      </c>
      <c r="F95" s="6">
        <f t="shared" si="12"/>
        <v>39297</v>
      </c>
      <c r="G95" s="6">
        <f t="shared" si="13"/>
        <v>39116</v>
      </c>
      <c r="H95" s="6">
        <f t="shared" si="14"/>
        <v>38932</v>
      </c>
      <c r="I95" s="6">
        <f t="shared" si="15"/>
        <v>38751</v>
      </c>
      <c r="J95" s="6">
        <f t="shared" si="16"/>
        <v>38567</v>
      </c>
      <c r="K95" s="6">
        <f t="shared" si="17"/>
        <v>38386</v>
      </c>
      <c r="L95" s="6">
        <f t="shared" si="18"/>
        <v>38202</v>
      </c>
      <c r="M95" s="6">
        <f t="shared" si="19"/>
        <v>38020</v>
      </c>
      <c r="N95" s="6">
        <v>36138</v>
      </c>
      <c r="O95" s="13">
        <v>27.186</v>
      </c>
      <c r="P95" s="14">
        <v>1956.8</v>
      </c>
      <c r="Q95" s="9">
        <v>-109.922206902672</v>
      </c>
      <c r="R95" s="9">
        <v>-108.7875269056</v>
      </c>
      <c r="S95" s="9">
        <v>-111.53406985586101</v>
      </c>
      <c r="T95" s="9">
        <v>-105.755617433032</v>
      </c>
      <c r="U95" s="9">
        <v>-95.862549335121898</v>
      </c>
      <c r="V95" s="9">
        <v>-123.99007831051</v>
      </c>
      <c r="W95" s="9">
        <v>-125.771707853618</v>
      </c>
      <c r="X95" s="9">
        <v>-134.903636810508</v>
      </c>
      <c r="Y95" s="9">
        <v>-125.461958118792</v>
      </c>
      <c r="Z95" s="9">
        <v>-126.599612765026</v>
      </c>
    </row>
    <row r="96" spans="1:26" x14ac:dyDescent="0.25">
      <c r="A96" s="1" t="s">
        <v>37</v>
      </c>
      <c r="B96" s="5" t="s">
        <v>259</v>
      </c>
      <c r="C96" s="3">
        <v>40408</v>
      </c>
      <c r="D96" s="6">
        <f t="shared" si="10"/>
        <v>40227</v>
      </c>
      <c r="E96" s="6">
        <f t="shared" si="11"/>
        <v>40043</v>
      </c>
      <c r="F96" s="6">
        <f t="shared" si="12"/>
        <v>39862</v>
      </c>
      <c r="G96" s="6">
        <f t="shared" si="13"/>
        <v>39678</v>
      </c>
      <c r="H96" s="6">
        <f t="shared" si="14"/>
        <v>39496</v>
      </c>
      <c r="I96" s="6">
        <f t="shared" si="15"/>
        <v>39312</v>
      </c>
      <c r="J96" s="6">
        <f t="shared" si="16"/>
        <v>39131</v>
      </c>
      <c r="K96" s="6">
        <f t="shared" si="17"/>
        <v>38947</v>
      </c>
      <c r="L96" s="6">
        <f t="shared" si="18"/>
        <v>38766</v>
      </c>
      <c r="M96" s="6">
        <f t="shared" si="19"/>
        <v>38582</v>
      </c>
      <c r="N96" s="6">
        <v>39050</v>
      </c>
      <c r="O96" s="13">
        <v>25.88</v>
      </c>
      <c r="P96" s="14">
        <v>1947.8</v>
      </c>
      <c r="Q96" s="9">
        <v>-196.76725687891999</v>
      </c>
      <c r="R96" s="9">
        <v>-128.86864236307201</v>
      </c>
      <c r="S96" s="9">
        <v>-168.54427801899601</v>
      </c>
      <c r="T96" s="9">
        <v>-155.15863846948301</v>
      </c>
      <c r="U96" s="9">
        <v>-181.527206127629</v>
      </c>
      <c r="V96" s="9">
        <v>-173.52808664100499</v>
      </c>
      <c r="W96" s="9">
        <v>-195.86611019968399</v>
      </c>
      <c r="X96" s="9">
        <v>-180.96375550058801</v>
      </c>
      <c r="Y96" s="9" t="e">
        <v>#N/A</v>
      </c>
      <c r="Z96" s="9" t="e">
        <v>#N/A</v>
      </c>
    </row>
    <row r="97" spans="1:26" x14ac:dyDescent="0.25">
      <c r="A97" s="1" t="s">
        <v>125</v>
      </c>
      <c r="B97" s="5" t="s">
        <v>347</v>
      </c>
      <c r="C97" s="3">
        <v>39891</v>
      </c>
      <c r="D97" s="6">
        <f t="shared" si="10"/>
        <v>39710</v>
      </c>
      <c r="E97" s="6">
        <f t="shared" si="11"/>
        <v>39526</v>
      </c>
      <c r="F97" s="6">
        <f t="shared" si="12"/>
        <v>39344</v>
      </c>
      <c r="G97" s="6">
        <f t="shared" si="13"/>
        <v>39160</v>
      </c>
      <c r="H97" s="6">
        <f t="shared" si="14"/>
        <v>38979</v>
      </c>
      <c r="I97" s="6">
        <f t="shared" si="15"/>
        <v>38795</v>
      </c>
      <c r="J97" s="6">
        <f t="shared" si="16"/>
        <v>38614</v>
      </c>
      <c r="K97" s="6">
        <f t="shared" si="17"/>
        <v>38430</v>
      </c>
      <c r="L97" s="6">
        <f t="shared" si="18"/>
        <v>38249</v>
      </c>
      <c r="M97" s="6">
        <f t="shared" si="19"/>
        <v>38065</v>
      </c>
      <c r="N97" s="6">
        <v>36616</v>
      </c>
      <c r="O97" s="13">
        <v>51.688000000000002</v>
      </c>
      <c r="P97" s="14">
        <v>1923.8</v>
      </c>
      <c r="Q97" s="9">
        <v>-108.713991515573</v>
      </c>
      <c r="R97" s="9">
        <v>-145.518579782155</v>
      </c>
      <c r="S97" s="9">
        <v>-107.994585301193</v>
      </c>
      <c r="T97" s="9">
        <v>-145.55177522937899</v>
      </c>
      <c r="U97" s="9">
        <v>-106.011799184373</v>
      </c>
      <c r="V97" s="9">
        <v>-147.12303480720001</v>
      </c>
      <c r="W97" s="9">
        <v>-105.299105622106</v>
      </c>
      <c r="X97" s="9">
        <v>-147.357335055145</v>
      </c>
      <c r="Y97" s="9">
        <v>-105.873755858179</v>
      </c>
      <c r="Z97" s="9">
        <v>-112.929008215614</v>
      </c>
    </row>
    <row r="98" spans="1:26" x14ac:dyDescent="0.25">
      <c r="A98" s="1" t="s">
        <v>178</v>
      </c>
      <c r="B98" s="5" t="s">
        <v>400</v>
      </c>
      <c r="C98" s="3">
        <v>39370</v>
      </c>
      <c r="D98" s="6">
        <f t="shared" si="10"/>
        <v>39187</v>
      </c>
      <c r="E98" s="6">
        <f t="shared" si="11"/>
        <v>39005</v>
      </c>
      <c r="F98" s="6">
        <f t="shared" si="12"/>
        <v>38822</v>
      </c>
      <c r="G98" s="6">
        <f t="shared" si="13"/>
        <v>38640</v>
      </c>
      <c r="H98" s="6">
        <f t="shared" si="14"/>
        <v>38457</v>
      </c>
      <c r="I98" s="6">
        <f t="shared" si="15"/>
        <v>38275</v>
      </c>
      <c r="J98" s="6">
        <f t="shared" si="16"/>
        <v>38092</v>
      </c>
      <c r="K98" s="6">
        <f t="shared" si="17"/>
        <v>37909</v>
      </c>
      <c r="L98" s="6">
        <f t="shared" si="18"/>
        <v>37726</v>
      </c>
      <c r="M98" s="6">
        <f t="shared" si="19"/>
        <v>37544</v>
      </c>
      <c r="N98" s="6">
        <v>37391</v>
      </c>
      <c r="O98" s="13">
        <v>28.375</v>
      </c>
      <c r="P98" s="14">
        <v>1906.6</v>
      </c>
      <c r="Q98" s="9">
        <v>-185.129035137796</v>
      </c>
      <c r="R98" s="9">
        <v>-186.06640077228599</v>
      </c>
      <c r="S98" s="9">
        <v>-187.00378038876499</v>
      </c>
      <c r="T98" s="9">
        <v>-188.173645041713</v>
      </c>
      <c r="U98" s="9">
        <v>-120.75371416834101</v>
      </c>
      <c r="V98" s="9">
        <v>-121.14738454642399</v>
      </c>
      <c r="W98" s="9">
        <v>-121.92370546073499</v>
      </c>
      <c r="X98" s="9">
        <v>-123.594121006466</v>
      </c>
      <c r="Y98" s="9">
        <v>-125.360505461136</v>
      </c>
      <c r="Z98" s="9">
        <v>-132.137117208982</v>
      </c>
    </row>
    <row r="99" spans="1:26" x14ac:dyDescent="0.25">
      <c r="A99" s="1" t="s">
        <v>185</v>
      </c>
      <c r="B99" s="5" t="s">
        <v>407</v>
      </c>
      <c r="C99" s="3">
        <v>40787</v>
      </c>
      <c r="D99" s="6">
        <f t="shared" si="10"/>
        <v>40603</v>
      </c>
      <c r="E99" s="6">
        <f t="shared" si="11"/>
        <v>40422</v>
      </c>
      <c r="F99" s="6">
        <f t="shared" si="12"/>
        <v>40238</v>
      </c>
      <c r="G99" s="6">
        <f t="shared" si="13"/>
        <v>40057</v>
      </c>
      <c r="H99" s="6">
        <f t="shared" si="14"/>
        <v>39873</v>
      </c>
      <c r="I99" s="6">
        <f t="shared" si="15"/>
        <v>39692</v>
      </c>
      <c r="J99" s="6">
        <f t="shared" si="16"/>
        <v>39508</v>
      </c>
      <c r="K99" s="6">
        <f t="shared" si="17"/>
        <v>39326</v>
      </c>
      <c r="L99" s="6">
        <f t="shared" si="18"/>
        <v>39142</v>
      </c>
      <c r="M99" s="6">
        <f t="shared" si="19"/>
        <v>38961</v>
      </c>
      <c r="N99" s="6">
        <v>36588</v>
      </c>
      <c r="O99" s="13">
        <v>97.875</v>
      </c>
      <c r="P99" s="14">
        <v>1862.9</v>
      </c>
      <c r="Q99" s="9">
        <v>-179.66380538951699</v>
      </c>
      <c r="R99" s="9">
        <v>-179.83991235309799</v>
      </c>
      <c r="S99" s="9">
        <v>-180.15001527106099</v>
      </c>
      <c r="T99" s="9">
        <v>-135.165451762564</v>
      </c>
      <c r="U99" s="9">
        <v>-135.21630162771001</v>
      </c>
      <c r="V99" s="9">
        <v>-136.40754698691401</v>
      </c>
      <c r="W99" s="9">
        <v>-135.16528428550799</v>
      </c>
      <c r="X99" s="9">
        <v>-137.26378593867599</v>
      </c>
      <c r="Y99" s="9">
        <v>-139.30712730743301</v>
      </c>
      <c r="Z99" s="9">
        <v>-144.20277526391601</v>
      </c>
    </row>
    <row r="100" spans="1:26" x14ac:dyDescent="0.25">
      <c r="A100" s="1" t="s">
        <v>108</v>
      </c>
      <c r="B100" s="5" t="s">
        <v>330</v>
      </c>
      <c r="C100" s="3">
        <v>40843</v>
      </c>
      <c r="D100" s="6">
        <f t="shared" si="10"/>
        <v>40660</v>
      </c>
      <c r="E100" s="6">
        <f t="shared" si="11"/>
        <v>40478</v>
      </c>
      <c r="F100" s="6">
        <f t="shared" si="12"/>
        <v>40295</v>
      </c>
      <c r="G100" s="6">
        <f t="shared" si="13"/>
        <v>40113</v>
      </c>
      <c r="H100" s="6">
        <f t="shared" si="14"/>
        <v>39930</v>
      </c>
      <c r="I100" s="6">
        <f t="shared" si="15"/>
        <v>39748</v>
      </c>
      <c r="J100" s="6">
        <f t="shared" si="16"/>
        <v>39565</v>
      </c>
      <c r="K100" s="6">
        <f t="shared" si="17"/>
        <v>39382</v>
      </c>
      <c r="L100" s="6">
        <f t="shared" si="18"/>
        <v>39199</v>
      </c>
      <c r="M100" s="6">
        <f t="shared" si="19"/>
        <v>39017</v>
      </c>
      <c r="N100" s="6">
        <v>38835</v>
      </c>
      <c r="O100" s="13">
        <v>33.47</v>
      </c>
      <c r="P100" s="14">
        <v>1862.8</v>
      </c>
      <c r="Q100" s="9">
        <v>-184.40741296848401</v>
      </c>
      <c r="R100" s="9">
        <v>-185.18825205599799</v>
      </c>
      <c r="S100" s="9">
        <v>-187.28725757603601</v>
      </c>
      <c r="T100" s="9">
        <v>-188.08978610092799</v>
      </c>
      <c r="U100" s="9">
        <v>-193.45024283489599</v>
      </c>
      <c r="V100" s="9">
        <v>-173.90216500330999</v>
      </c>
      <c r="W100" s="9">
        <v>-157.11727068701401</v>
      </c>
      <c r="X100" s="9">
        <v>-153.55374164682101</v>
      </c>
      <c r="Y100" s="9">
        <v>-154.659914476978</v>
      </c>
      <c r="Z100" s="9">
        <v>-155.03943675854799</v>
      </c>
    </row>
    <row r="101" spans="1:26" x14ac:dyDescent="0.25">
      <c r="A101" s="1" t="s">
        <v>57</v>
      </c>
      <c r="B101" s="5" t="s">
        <v>279</v>
      </c>
      <c r="C101" s="3">
        <v>40170</v>
      </c>
      <c r="D101" s="6">
        <f t="shared" si="10"/>
        <v>39987</v>
      </c>
      <c r="E101" s="6">
        <f t="shared" si="11"/>
        <v>39805</v>
      </c>
      <c r="F101" s="6">
        <f t="shared" si="12"/>
        <v>39622</v>
      </c>
      <c r="G101" s="6">
        <f t="shared" si="13"/>
        <v>39439</v>
      </c>
      <c r="H101" s="6">
        <f t="shared" si="14"/>
        <v>39256</v>
      </c>
      <c r="I101" s="6">
        <f t="shared" si="15"/>
        <v>39074</v>
      </c>
      <c r="J101" s="6">
        <f t="shared" si="16"/>
        <v>38891</v>
      </c>
      <c r="K101" s="6">
        <f t="shared" si="17"/>
        <v>38709</v>
      </c>
      <c r="L101" s="6">
        <f t="shared" si="18"/>
        <v>38526</v>
      </c>
      <c r="M101" s="6">
        <f t="shared" si="19"/>
        <v>38344</v>
      </c>
      <c r="N101" s="6">
        <v>38338</v>
      </c>
      <c r="O101" s="13">
        <v>59.098999999999997</v>
      </c>
      <c r="P101" s="14">
        <v>1857.6</v>
      </c>
      <c r="Q101" s="9">
        <v>-142.32298295759799</v>
      </c>
      <c r="R101" s="9">
        <v>-140.936203731391</v>
      </c>
      <c r="S101" s="9">
        <v>-151.093107650945</v>
      </c>
      <c r="T101" s="9">
        <v>-141.219469019369</v>
      </c>
      <c r="U101" s="9">
        <v>-146.53331711082299</v>
      </c>
      <c r="V101" s="9">
        <v>-154.28468462158</v>
      </c>
      <c r="W101" s="9">
        <v>-164.86486053619501</v>
      </c>
      <c r="X101" s="9">
        <v>-166.229031401333</v>
      </c>
      <c r="Y101" s="9">
        <v>-177.503021628477</v>
      </c>
      <c r="Z101" s="9">
        <v>-174.34604242031401</v>
      </c>
    </row>
    <row r="102" spans="1:26" x14ac:dyDescent="0.25">
      <c r="A102" s="1" t="s">
        <v>170</v>
      </c>
      <c r="B102" s="5" t="s">
        <v>392</v>
      </c>
      <c r="C102" s="3">
        <v>41243</v>
      </c>
      <c r="D102" s="6">
        <f t="shared" si="10"/>
        <v>41059</v>
      </c>
      <c r="E102" s="6">
        <f t="shared" si="11"/>
        <v>40877</v>
      </c>
      <c r="F102" s="6">
        <f t="shared" si="12"/>
        <v>40693</v>
      </c>
      <c r="G102" s="6">
        <f t="shared" si="13"/>
        <v>40512</v>
      </c>
      <c r="H102" s="6">
        <f t="shared" si="14"/>
        <v>40328</v>
      </c>
      <c r="I102" s="6">
        <f t="shared" si="15"/>
        <v>40147</v>
      </c>
      <c r="J102" s="6">
        <f t="shared" si="16"/>
        <v>39963</v>
      </c>
      <c r="K102" s="6">
        <f t="shared" si="17"/>
        <v>39782</v>
      </c>
      <c r="L102" s="6">
        <f t="shared" si="18"/>
        <v>39598</v>
      </c>
      <c r="M102" s="6">
        <f t="shared" si="19"/>
        <v>39416</v>
      </c>
      <c r="N102" s="6">
        <v>38898</v>
      </c>
      <c r="O102" s="13">
        <v>36.86</v>
      </c>
      <c r="P102" s="14">
        <v>1844.3</v>
      </c>
      <c r="Q102" s="9">
        <v>-183.15170487262401</v>
      </c>
      <c r="R102" s="9">
        <v>-184.24449878997299</v>
      </c>
      <c r="S102" s="9">
        <v>-185.024982954156</v>
      </c>
      <c r="T102" s="9">
        <v>-186.117961887136</v>
      </c>
      <c r="U102" s="9">
        <v>-186.89880790690501</v>
      </c>
      <c r="V102" s="9">
        <v>-188.008821529648</v>
      </c>
      <c r="W102" s="9">
        <v>-188.78957599622001</v>
      </c>
      <c r="X102" s="9">
        <v>-190.09142535787601</v>
      </c>
      <c r="Y102" s="9">
        <v>-200.42754373683999</v>
      </c>
      <c r="Z102" s="9">
        <v>-154.85389356234401</v>
      </c>
    </row>
    <row r="103" spans="1:26" x14ac:dyDescent="0.25">
      <c r="A103" s="1" t="s">
        <v>41</v>
      </c>
      <c r="B103" s="5" t="s">
        <v>263</v>
      </c>
      <c r="C103" s="3">
        <v>39497</v>
      </c>
      <c r="D103" s="6">
        <f t="shared" si="10"/>
        <v>39313</v>
      </c>
      <c r="E103" s="6">
        <f t="shared" si="11"/>
        <v>39132</v>
      </c>
      <c r="F103" s="6">
        <f t="shared" si="12"/>
        <v>38948</v>
      </c>
      <c r="G103" s="6">
        <f t="shared" si="13"/>
        <v>38767</v>
      </c>
      <c r="H103" s="6">
        <f t="shared" si="14"/>
        <v>38583</v>
      </c>
      <c r="I103" s="6">
        <f t="shared" si="15"/>
        <v>38402</v>
      </c>
      <c r="J103" s="6">
        <f t="shared" si="16"/>
        <v>38218</v>
      </c>
      <c r="K103" s="6">
        <f t="shared" si="17"/>
        <v>38036</v>
      </c>
      <c r="L103" s="6">
        <f t="shared" si="18"/>
        <v>37852</v>
      </c>
      <c r="M103" s="6">
        <f t="shared" si="19"/>
        <v>37671</v>
      </c>
      <c r="N103" s="6">
        <v>38082</v>
      </c>
      <c r="O103" s="13">
        <v>25.87</v>
      </c>
      <c r="P103" s="14">
        <v>1822.4</v>
      </c>
      <c r="Q103" s="9">
        <v>-116.56583993054799</v>
      </c>
      <c r="R103" s="9">
        <v>-125.401414654444</v>
      </c>
      <c r="S103" s="9">
        <v>-132.74206760587899</v>
      </c>
      <c r="T103" s="9">
        <v>-139.14021999706199</v>
      </c>
      <c r="U103" s="9">
        <v>-150.609236783547</v>
      </c>
      <c r="V103" s="9">
        <v>-165.90696602580701</v>
      </c>
      <c r="W103" s="9">
        <v>-159.06136396490899</v>
      </c>
      <c r="X103" s="9">
        <v>-179.65729289876799</v>
      </c>
      <c r="Y103" s="9" t="e">
        <v>#N/A</v>
      </c>
      <c r="Z103" s="9" t="e">
        <v>#N/A</v>
      </c>
    </row>
    <row r="104" spans="1:26" x14ac:dyDescent="0.25">
      <c r="A104" s="1" t="s">
        <v>167</v>
      </c>
      <c r="B104" s="5" t="s">
        <v>389</v>
      </c>
      <c r="C104" s="3">
        <v>43192</v>
      </c>
      <c r="D104" s="6">
        <f t="shared" si="10"/>
        <v>43010</v>
      </c>
      <c r="E104" s="6">
        <f t="shared" si="11"/>
        <v>42827</v>
      </c>
      <c r="F104" s="6">
        <f t="shared" si="12"/>
        <v>42645</v>
      </c>
      <c r="G104" s="6">
        <f t="shared" si="13"/>
        <v>42462</v>
      </c>
      <c r="H104" s="6">
        <f t="shared" si="14"/>
        <v>42279</v>
      </c>
      <c r="I104" s="6">
        <f t="shared" si="15"/>
        <v>42096</v>
      </c>
      <c r="J104" s="6">
        <f t="shared" si="16"/>
        <v>41914</v>
      </c>
      <c r="K104" s="6">
        <f t="shared" si="17"/>
        <v>41731</v>
      </c>
      <c r="L104" s="6">
        <f t="shared" si="18"/>
        <v>41549</v>
      </c>
      <c r="M104" s="6">
        <f t="shared" si="19"/>
        <v>41366</v>
      </c>
      <c r="N104" s="6">
        <v>36353</v>
      </c>
      <c r="O104" s="13">
        <v>53.5</v>
      </c>
      <c r="P104" s="14">
        <v>1804.0788</v>
      </c>
      <c r="Q104" s="9">
        <v>-178.36247637643501</v>
      </c>
      <c r="R104" s="9">
        <v>-178.66155887377499</v>
      </c>
      <c r="S104" s="9">
        <v>-178.81096171279901</v>
      </c>
      <c r="T104" s="9">
        <v>-179.03409615924599</v>
      </c>
      <c r="U104" s="9">
        <v>-179.335163284749</v>
      </c>
      <c r="V104" s="9">
        <v>-179.49305759552499</v>
      </c>
      <c r="W104" s="9">
        <v>-179.78059846960099</v>
      </c>
      <c r="X104" s="9">
        <v>-179.94370246564</v>
      </c>
      <c r="Y104" s="9">
        <v>-180.106694631518</v>
      </c>
      <c r="Z104" s="9">
        <v>-180.27069259415501</v>
      </c>
    </row>
    <row r="105" spans="1:26" x14ac:dyDescent="0.25">
      <c r="A105" s="1" t="s">
        <v>13</v>
      </c>
      <c r="B105" s="5" t="s">
        <v>235</v>
      </c>
      <c r="C105" s="3">
        <v>43572</v>
      </c>
      <c r="D105" s="6">
        <f t="shared" si="10"/>
        <v>43390</v>
      </c>
      <c r="E105" s="6">
        <f t="shared" si="11"/>
        <v>43207</v>
      </c>
      <c r="F105" s="6">
        <f t="shared" si="12"/>
        <v>43025</v>
      </c>
      <c r="G105" s="6">
        <f t="shared" si="13"/>
        <v>42842</v>
      </c>
      <c r="H105" s="6">
        <f t="shared" si="14"/>
        <v>42660</v>
      </c>
      <c r="I105" s="6">
        <f t="shared" si="15"/>
        <v>42477</v>
      </c>
      <c r="J105" s="6">
        <f t="shared" si="16"/>
        <v>42294</v>
      </c>
      <c r="K105" s="6">
        <f t="shared" si="17"/>
        <v>42111</v>
      </c>
      <c r="L105" s="6">
        <f t="shared" si="18"/>
        <v>41929</v>
      </c>
      <c r="M105" s="6">
        <f t="shared" si="19"/>
        <v>41746</v>
      </c>
      <c r="N105" s="6">
        <v>36929</v>
      </c>
      <c r="O105" s="13">
        <v>49.251373000000001</v>
      </c>
      <c r="P105" s="14">
        <v>1744.2865999999999</v>
      </c>
      <c r="Q105" s="9">
        <v>-91.317419534889098</v>
      </c>
      <c r="R105" s="9">
        <v>-91.7496879469211</v>
      </c>
      <c r="S105" s="9">
        <v>-89.970842747908506</v>
      </c>
      <c r="T105" s="9">
        <v>-84.466438463555903</v>
      </c>
      <c r="U105" s="9">
        <v>-89.091306061968595</v>
      </c>
      <c r="V105" s="9">
        <v>-89.207214718084003</v>
      </c>
      <c r="W105" s="9">
        <v>-89.678221394655694</v>
      </c>
      <c r="X105" s="9">
        <v>-76.379055487596105</v>
      </c>
      <c r="Y105" s="9">
        <v>-81.922333234002195</v>
      </c>
      <c r="Z105" s="9">
        <v>-75.470609729792997</v>
      </c>
    </row>
    <row r="106" spans="1:26" x14ac:dyDescent="0.25">
      <c r="A106" s="1" t="s">
        <v>173</v>
      </c>
      <c r="B106" s="5" t="s">
        <v>395</v>
      </c>
      <c r="C106" s="3">
        <v>41976</v>
      </c>
      <c r="D106" s="6">
        <f t="shared" si="10"/>
        <v>41793</v>
      </c>
      <c r="E106" s="6">
        <f t="shared" si="11"/>
        <v>41611</v>
      </c>
      <c r="F106" s="6">
        <f t="shared" si="12"/>
        <v>41428</v>
      </c>
      <c r="G106" s="6">
        <f t="shared" si="13"/>
        <v>41246</v>
      </c>
      <c r="H106" s="6">
        <f t="shared" si="14"/>
        <v>41063</v>
      </c>
      <c r="I106" s="6">
        <f t="shared" si="15"/>
        <v>40880</v>
      </c>
      <c r="J106" s="6">
        <f t="shared" si="16"/>
        <v>40697</v>
      </c>
      <c r="K106" s="6">
        <f t="shared" si="17"/>
        <v>40515</v>
      </c>
      <c r="L106" s="6">
        <f t="shared" si="18"/>
        <v>40332</v>
      </c>
      <c r="M106" s="6">
        <f t="shared" si="19"/>
        <v>40150</v>
      </c>
      <c r="N106" s="6">
        <v>39386</v>
      </c>
      <c r="O106" s="13">
        <v>57.35</v>
      </c>
      <c r="P106" s="14">
        <v>1741.2</v>
      </c>
      <c r="Q106" s="9">
        <v>-181.10067012648901</v>
      </c>
      <c r="R106" s="9">
        <v>-181.272511436907</v>
      </c>
      <c r="S106" s="9">
        <v>-181.444274381535</v>
      </c>
      <c r="T106" s="9">
        <v>-140.674025194634</v>
      </c>
      <c r="U106" s="9">
        <v>-141.31002243134</v>
      </c>
      <c r="V106" s="9">
        <v>-142.870724254028</v>
      </c>
      <c r="W106" s="9">
        <v>-146.20191245241799</v>
      </c>
      <c r="X106" s="9">
        <v>-151.33692713631601</v>
      </c>
      <c r="Y106" s="9">
        <v>-155.52248637046401</v>
      </c>
      <c r="Z106" s="9">
        <v>-146.66563303559701</v>
      </c>
    </row>
    <row r="107" spans="1:26" x14ac:dyDescent="0.25">
      <c r="A107" s="1" t="s">
        <v>162</v>
      </c>
      <c r="B107" s="5" t="s">
        <v>384</v>
      </c>
      <c r="C107" s="3">
        <v>39297</v>
      </c>
      <c r="D107" s="6">
        <f t="shared" si="10"/>
        <v>39116</v>
      </c>
      <c r="E107" s="6">
        <f t="shared" si="11"/>
        <v>38932</v>
      </c>
      <c r="F107" s="6">
        <f t="shared" si="12"/>
        <v>38751</v>
      </c>
      <c r="G107" s="6">
        <f t="shared" si="13"/>
        <v>38567</v>
      </c>
      <c r="H107" s="6">
        <f t="shared" si="14"/>
        <v>38386</v>
      </c>
      <c r="I107" s="6">
        <f t="shared" si="15"/>
        <v>38202</v>
      </c>
      <c r="J107" s="6">
        <f t="shared" si="16"/>
        <v>38020</v>
      </c>
      <c r="K107" s="6">
        <f t="shared" si="17"/>
        <v>37836</v>
      </c>
      <c r="L107" s="6">
        <f t="shared" si="18"/>
        <v>37655</v>
      </c>
      <c r="M107" s="6">
        <f t="shared" si="19"/>
        <v>37471</v>
      </c>
      <c r="N107" s="6">
        <v>36181</v>
      </c>
      <c r="O107" s="13">
        <v>208.5</v>
      </c>
      <c r="P107" s="14">
        <v>1738.3</v>
      </c>
      <c r="Q107" s="9">
        <v>-170.96073988296101</v>
      </c>
      <c r="R107" s="9">
        <v>-178.00602178102599</v>
      </c>
      <c r="S107" s="9">
        <v>-180.55556599884201</v>
      </c>
      <c r="T107" s="9">
        <v>-188.23189560179</v>
      </c>
      <c r="U107" s="9">
        <v>-191.992543796142</v>
      </c>
      <c r="V107" s="9">
        <v>-213.14862903728601</v>
      </c>
      <c r="W107" s="9">
        <v>-212.49772864587899</v>
      </c>
      <c r="X107" s="9">
        <v>-211.60193369940001</v>
      </c>
      <c r="Y107" s="9">
        <v>-211.538110997953</v>
      </c>
      <c r="Z107" s="9">
        <v>-212.62914491842301</v>
      </c>
    </row>
    <row r="108" spans="1:26" x14ac:dyDescent="0.25">
      <c r="A108" s="1" t="s">
        <v>196</v>
      </c>
      <c r="B108" s="5" t="s">
        <v>418</v>
      </c>
      <c r="C108" s="3">
        <v>41394</v>
      </c>
      <c r="D108" s="6">
        <f t="shared" si="10"/>
        <v>41212</v>
      </c>
      <c r="E108" s="6">
        <f t="shared" si="11"/>
        <v>41029</v>
      </c>
      <c r="F108" s="6">
        <f t="shared" si="12"/>
        <v>40846</v>
      </c>
      <c r="G108" s="6">
        <f t="shared" si="13"/>
        <v>40663</v>
      </c>
      <c r="H108" s="6">
        <f t="shared" si="14"/>
        <v>40481</v>
      </c>
      <c r="I108" s="6">
        <f t="shared" si="15"/>
        <v>40298</v>
      </c>
      <c r="J108" s="6">
        <f t="shared" si="16"/>
        <v>40116</v>
      </c>
      <c r="K108" s="6">
        <f t="shared" si="17"/>
        <v>39933</v>
      </c>
      <c r="L108" s="6">
        <f t="shared" si="18"/>
        <v>39751</v>
      </c>
      <c r="M108" s="6">
        <f t="shared" si="19"/>
        <v>39568</v>
      </c>
      <c r="N108" s="6">
        <v>40211</v>
      </c>
      <c r="O108" s="13">
        <v>34.4</v>
      </c>
      <c r="P108" s="14">
        <v>1720.5</v>
      </c>
      <c r="Q108" s="9">
        <v>-174.541816716661</v>
      </c>
      <c r="R108" s="9">
        <v>-184.89594654839101</v>
      </c>
      <c r="S108" s="9">
        <v>-198.52122247895699</v>
      </c>
      <c r="T108" s="9">
        <v>-188.567918270288</v>
      </c>
      <c r="U108" s="9">
        <v>-192.67138640076899</v>
      </c>
      <c r="V108" s="9">
        <v>-210.172096666843</v>
      </c>
      <c r="W108" s="9" t="e">
        <v>#N/A</v>
      </c>
      <c r="X108" s="9" t="e">
        <v>#N/A</v>
      </c>
      <c r="Y108" s="9" t="e">
        <v>#N/A</v>
      </c>
      <c r="Z108" s="9" t="e">
        <v>#N/A</v>
      </c>
    </row>
    <row r="109" spans="1:26" x14ac:dyDescent="0.25">
      <c r="A109" s="1" t="s">
        <v>174</v>
      </c>
      <c r="B109" s="5" t="s">
        <v>396</v>
      </c>
      <c r="C109" s="3">
        <v>42468</v>
      </c>
      <c r="D109" s="6">
        <f t="shared" si="10"/>
        <v>42285</v>
      </c>
      <c r="E109" s="6">
        <f t="shared" si="11"/>
        <v>42102</v>
      </c>
      <c r="F109" s="6">
        <f t="shared" si="12"/>
        <v>41920</v>
      </c>
      <c r="G109" s="6">
        <f t="shared" si="13"/>
        <v>41737</v>
      </c>
      <c r="H109" s="6">
        <f t="shared" si="14"/>
        <v>41555</v>
      </c>
      <c r="I109" s="6">
        <f t="shared" si="15"/>
        <v>41372</v>
      </c>
      <c r="J109" s="6">
        <f t="shared" si="16"/>
        <v>41190</v>
      </c>
      <c r="K109" s="6">
        <f t="shared" si="17"/>
        <v>41007</v>
      </c>
      <c r="L109" s="6">
        <f t="shared" si="18"/>
        <v>40824</v>
      </c>
      <c r="M109" s="6">
        <f t="shared" si="19"/>
        <v>40641</v>
      </c>
      <c r="N109" s="6">
        <v>38777</v>
      </c>
      <c r="O109" s="13">
        <v>76.650000000000006</v>
      </c>
      <c r="P109" s="14">
        <v>1695.5</v>
      </c>
      <c r="Q109" s="9">
        <v>-180.57952377025799</v>
      </c>
      <c r="R109" s="9">
        <v>-180.74861741703401</v>
      </c>
      <c r="S109" s="9">
        <v>-180.92975877116399</v>
      </c>
      <c r="T109" s="9">
        <v>-181.10304361215799</v>
      </c>
      <c r="U109" s="9">
        <v>-181.277286058323</v>
      </c>
      <c r="V109" s="9">
        <v>-169.68355347698201</v>
      </c>
      <c r="W109" s="9">
        <v>-158.78515497545899</v>
      </c>
      <c r="X109" s="9">
        <v>-152.49948026022901</v>
      </c>
      <c r="Y109" s="9">
        <v>-116.983077545893</v>
      </c>
      <c r="Z109" s="9">
        <v>-150.48877502317899</v>
      </c>
    </row>
    <row r="110" spans="1:26" x14ac:dyDescent="0.25">
      <c r="A110" s="1" t="s">
        <v>23</v>
      </c>
      <c r="B110" s="5" t="s">
        <v>245</v>
      </c>
      <c r="C110" s="3">
        <v>41264</v>
      </c>
      <c r="D110" s="6">
        <f t="shared" si="10"/>
        <v>41081</v>
      </c>
      <c r="E110" s="6">
        <f t="shared" si="11"/>
        <v>40898</v>
      </c>
      <c r="F110" s="6">
        <f t="shared" si="12"/>
        <v>40715</v>
      </c>
      <c r="G110" s="6">
        <f t="shared" si="13"/>
        <v>40533</v>
      </c>
      <c r="H110" s="6">
        <f t="shared" si="14"/>
        <v>40350</v>
      </c>
      <c r="I110" s="6">
        <f t="shared" si="15"/>
        <v>40168</v>
      </c>
      <c r="J110" s="6">
        <f t="shared" si="16"/>
        <v>39985</v>
      </c>
      <c r="K110" s="6">
        <f t="shared" si="17"/>
        <v>39803</v>
      </c>
      <c r="L110" s="6">
        <f t="shared" si="18"/>
        <v>39620</v>
      </c>
      <c r="M110" s="6">
        <f t="shared" si="19"/>
        <v>39437</v>
      </c>
      <c r="N110" s="6">
        <v>38826</v>
      </c>
      <c r="O110" s="13">
        <v>31.07</v>
      </c>
      <c r="P110" s="14">
        <v>1692</v>
      </c>
      <c r="Q110" s="9">
        <v>-107.124481236176</v>
      </c>
      <c r="R110" s="9">
        <v>-107.57334546242301</v>
      </c>
      <c r="S110" s="9">
        <v>-87.038586405853295</v>
      </c>
      <c r="T110" s="9">
        <v>-86.509386821326501</v>
      </c>
      <c r="U110" s="9">
        <v>-114.650183013545</v>
      </c>
      <c r="V110" s="9">
        <v>-127.887038786549</v>
      </c>
      <c r="W110" s="9">
        <v>-143.266366160632</v>
      </c>
      <c r="X110" s="9">
        <v>-122.154381841622</v>
      </c>
      <c r="Y110" s="9">
        <v>-116.751713959013</v>
      </c>
      <c r="Z110" s="9">
        <v>-118.115456613351</v>
      </c>
    </row>
    <row r="111" spans="1:26" x14ac:dyDescent="0.25">
      <c r="A111" s="1" t="s">
        <v>104</v>
      </c>
      <c r="B111" s="5" t="s">
        <v>326</v>
      </c>
      <c r="C111" s="3">
        <v>40298</v>
      </c>
      <c r="D111" s="6">
        <f t="shared" si="10"/>
        <v>40116</v>
      </c>
      <c r="E111" s="6">
        <f t="shared" si="11"/>
        <v>39933</v>
      </c>
      <c r="F111" s="6">
        <f t="shared" si="12"/>
        <v>39751</v>
      </c>
      <c r="G111" s="6">
        <f t="shared" si="13"/>
        <v>39568</v>
      </c>
      <c r="H111" s="6">
        <f t="shared" si="14"/>
        <v>39385</v>
      </c>
      <c r="I111" s="6">
        <f t="shared" si="15"/>
        <v>39202</v>
      </c>
      <c r="J111" s="6">
        <f t="shared" si="16"/>
        <v>39020</v>
      </c>
      <c r="K111" s="6">
        <f t="shared" si="17"/>
        <v>38837</v>
      </c>
      <c r="L111" s="6">
        <f t="shared" si="18"/>
        <v>38655</v>
      </c>
      <c r="M111" s="6">
        <f t="shared" si="19"/>
        <v>38472</v>
      </c>
      <c r="N111" s="6">
        <v>37376</v>
      </c>
      <c r="O111" s="13">
        <v>18.3</v>
      </c>
      <c r="P111" s="14">
        <v>1690.9</v>
      </c>
      <c r="Q111" s="9">
        <v>-145.00482157485601</v>
      </c>
      <c r="R111" s="9">
        <v>-148.77766460446</v>
      </c>
      <c r="S111" s="9">
        <v>-149.909868721257</v>
      </c>
      <c r="T111" s="9">
        <v>-150.54043398535501</v>
      </c>
      <c r="U111" s="9">
        <v>-151.43965743075199</v>
      </c>
      <c r="V111" s="9">
        <v>-154.39720319121699</v>
      </c>
      <c r="W111" s="9">
        <v>-154.25508615343</v>
      </c>
      <c r="X111" s="9">
        <v>-154.95732703236001</v>
      </c>
      <c r="Y111" s="9">
        <v>-157.88688913196901</v>
      </c>
      <c r="Z111" s="9">
        <v>-148.305726282969</v>
      </c>
    </row>
    <row r="112" spans="1:26" x14ac:dyDescent="0.25">
      <c r="A112" s="1" t="s">
        <v>3</v>
      </c>
      <c r="B112" s="5" t="s">
        <v>225</v>
      </c>
      <c r="C112" s="3">
        <v>40252</v>
      </c>
      <c r="D112" s="6">
        <f t="shared" si="10"/>
        <v>40071</v>
      </c>
      <c r="E112" s="6">
        <f t="shared" si="11"/>
        <v>39887</v>
      </c>
      <c r="F112" s="6">
        <f t="shared" si="12"/>
        <v>39706</v>
      </c>
      <c r="G112" s="6">
        <f t="shared" si="13"/>
        <v>39522</v>
      </c>
      <c r="H112" s="6">
        <f t="shared" si="14"/>
        <v>39340</v>
      </c>
      <c r="I112" s="6">
        <f t="shared" si="15"/>
        <v>39156</v>
      </c>
      <c r="J112" s="6">
        <f t="shared" si="16"/>
        <v>38975</v>
      </c>
      <c r="K112" s="6">
        <f t="shared" si="17"/>
        <v>38791</v>
      </c>
      <c r="L112" s="6">
        <f t="shared" si="18"/>
        <v>38610</v>
      </c>
      <c r="M112" s="6">
        <f t="shared" si="19"/>
        <v>38426</v>
      </c>
      <c r="N112" s="6">
        <v>38903</v>
      </c>
      <c r="O112" s="13">
        <v>40.28</v>
      </c>
      <c r="P112" s="14">
        <v>1685</v>
      </c>
      <c r="Q112" s="9">
        <v>-119.174039346226</v>
      </c>
      <c r="R112" s="9">
        <v>-160.155573889111</v>
      </c>
      <c r="S112" s="9">
        <v>-128.03373372017199</v>
      </c>
      <c r="T112" s="9">
        <v>-176.542403132159</v>
      </c>
      <c r="U112" s="9">
        <v>-143.24814129632901</v>
      </c>
      <c r="V112" s="9">
        <v>-183.33521386335201</v>
      </c>
      <c r="W112" s="9">
        <v>-158.52798597766599</v>
      </c>
      <c r="X112" s="9" t="e">
        <v>#N/A</v>
      </c>
      <c r="Y112" s="9" t="e">
        <v>#N/A</v>
      </c>
      <c r="Z112" s="9" t="e">
        <v>#N/A</v>
      </c>
    </row>
    <row r="113" spans="1:26" x14ac:dyDescent="0.25">
      <c r="A113" s="1" t="s">
        <v>165</v>
      </c>
      <c r="B113" s="5" t="s">
        <v>387</v>
      </c>
      <c r="C113" s="3">
        <v>40400</v>
      </c>
      <c r="D113" s="6">
        <f t="shared" si="10"/>
        <v>40219</v>
      </c>
      <c r="E113" s="6">
        <f t="shared" si="11"/>
        <v>40035</v>
      </c>
      <c r="F113" s="6">
        <f t="shared" si="12"/>
        <v>39854</v>
      </c>
      <c r="G113" s="6">
        <f t="shared" si="13"/>
        <v>39670</v>
      </c>
      <c r="H113" s="6">
        <f t="shared" si="14"/>
        <v>39488</v>
      </c>
      <c r="I113" s="6">
        <f t="shared" si="15"/>
        <v>39304</v>
      </c>
      <c r="J113" s="6">
        <f t="shared" si="16"/>
        <v>39123</v>
      </c>
      <c r="K113" s="6">
        <f t="shared" si="17"/>
        <v>38939</v>
      </c>
      <c r="L113" s="6">
        <f t="shared" si="18"/>
        <v>38758</v>
      </c>
      <c r="M113" s="6">
        <f t="shared" si="19"/>
        <v>38574</v>
      </c>
      <c r="N113" s="6">
        <v>38568</v>
      </c>
      <c r="O113" s="13">
        <v>29.77</v>
      </c>
      <c r="P113" s="14">
        <v>1669.9</v>
      </c>
      <c r="Q113" s="9">
        <v>-182.027581807535</v>
      </c>
      <c r="R113" s="9">
        <v>-137.51114910755501</v>
      </c>
      <c r="S113" s="9">
        <v>-130.19899871835801</v>
      </c>
      <c r="T113" s="9">
        <v>-144.26529382152199</v>
      </c>
      <c r="U113" s="9">
        <v>-119.445631751563</v>
      </c>
      <c r="V113" s="9">
        <v>-135.559991824402</v>
      </c>
      <c r="W113" s="9">
        <v>-121.202384516119</v>
      </c>
      <c r="X113" s="9">
        <v>-149.83743458580099</v>
      </c>
      <c r="Y113" s="9">
        <v>-120.530533581809</v>
      </c>
      <c r="Z113" s="9">
        <v>-151.99550247335301</v>
      </c>
    </row>
    <row r="114" spans="1:26" x14ac:dyDescent="0.25">
      <c r="A114" s="1" t="s">
        <v>166</v>
      </c>
      <c r="B114" s="5" t="s">
        <v>388</v>
      </c>
      <c r="C114" s="3">
        <v>40141</v>
      </c>
      <c r="D114" s="6">
        <f t="shared" si="10"/>
        <v>39957</v>
      </c>
      <c r="E114" s="6">
        <f t="shared" si="11"/>
        <v>39776</v>
      </c>
      <c r="F114" s="6">
        <f t="shared" si="12"/>
        <v>39592</v>
      </c>
      <c r="G114" s="6">
        <f t="shared" si="13"/>
        <v>39410</v>
      </c>
      <c r="H114" s="6">
        <f t="shared" si="14"/>
        <v>39226</v>
      </c>
      <c r="I114" s="6">
        <f t="shared" si="15"/>
        <v>39045</v>
      </c>
      <c r="J114" s="6">
        <f t="shared" si="16"/>
        <v>38861</v>
      </c>
      <c r="K114" s="6">
        <f t="shared" si="17"/>
        <v>38680</v>
      </c>
      <c r="L114" s="6">
        <f t="shared" si="18"/>
        <v>38496</v>
      </c>
      <c r="M114" s="6">
        <f t="shared" si="19"/>
        <v>38315</v>
      </c>
      <c r="N114" s="6">
        <v>37104</v>
      </c>
      <c r="O114" s="13">
        <v>58.81</v>
      </c>
      <c r="P114" s="14">
        <v>1659.1</v>
      </c>
      <c r="Q114" s="9">
        <v>-193.16674751975401</v>
      </c>
      <c r="R114" s="9">
        <v>-194.02424171687599</v>
      </c>
      <c r="S114" s="9">
        <v>-195.02009712323201</v>
      </c>
      <c r="T114" s="9">
        <v>-158.94054034523401</v>
      </c>
      <c r="U114" s="9">
        <v>-155.73376329087299</v>
      </c>
      <c r="V114" s="9">
        <v>-156.78804088409001</v>
      </c>
      <c r="W114" s="9">
        <v>-158.937612161868</v>
      </c>
      <c r="X114" s="9">
        <v>-158.85130775423801</v>
      </c>
      <c r="Y114" s="9">
        <v>-147.689158987555</v>
      </c>
      <c r="Z114" s="9">
        <v>-155.57282008115499</v>
      </c>
    </row>
    <row r="115" spans="1:26" x14ac:dyDescent="0.25">
      <c r="A115" s="1" t="s">
        <v>35</v>
      </c>
      <c r="B115" s="5" t="s">
        <v>257</v>
      </c>
      <c r="C115" s="3">
        <v>39394</v>
      </c>
      <c r="D115" s="6">
        <f t="shared" si="10"/>
        <v>39210</v>
      </c>
      <c r="E115" s="6">
        <f t="shared" si="11"/>
        <v>39029</v>
      </c>
      <c r="F115" s="6">
        <f t="shared" si="12"/>
        <v>38845</v>
      </c>
      <c r="G115" s="6">
        <f t="shared" si="13"/>
        <v>38664</v>
      </c>
      <c r="H115" s="6">
        <f t="shared" si="14"/>
        <v>38480</v>
      </c>
      <c r="I115" s="6">
        <f t="shared" si="15"/>
        <v>38299</v>
      </c>
      <c r="J115" s="6">
        <f t="shared" si="16"/>
        <v>38115</v>
      </c>
      <c r="K115" s="6">
        <f t="shared" si="17"/>
        <v>37933</v>
      </c>
      <c r="L115" s="6">
        <f t="shared" si="18"/>
        <v>37749</v>
      </c>
      <c r="M115" s="6">
        <f t="shared" si="19"/>
        <v>37568</v>
      </c>
      <c r="N115" s="6">
        <v>36585</v>
      </c>
      <c r="O115" s="13">
        <v>52.438000000000002</v>
      </c>
      <c r="P115" s="14">
        <v>1642.2</v>
      </c>
      <c r="Q115" s="9">
        <v>-141.60832498404699</v>
      </c>
      <c r="R115" s="9">
        <v>-93.193868436279104</v>
      </c>
      <c r="S115" s="9">
        <v>-131.36601802796901</v>
      </c>
      <c r="T115" s="9">
        <v>-111.453928334559</v>
      </c>
      <c r="U115" s="9">
        <v>-141.803222770133</v>
      </c>
      <c r="V115" s="9">
        <v>-108.84163561895799</v>
      </c>
      <c r="W115" s="9">
        <v>-154.553693216629</v>
      </c>
      <c r="X115" s="9">
        <v>-128.338067695505</v>
      </c>
      <c r="Y115" s="9">
        <v>-157.10074603671401</v>
      </c>
      <c r="Z115" s="9">
        <v>-127.93987950247799</v>
      </c>
    </row>
    <row r="116" spans="1:26" x14ac:dyDescent="0.25">
      <c r="A116" s="1" t="s">
        <v>25</v>
      </c>
      <c r="B116" s="5" t="s">
        <v>247</v>
      </c>
      <c r="C116" s="3">
        <v>42563</v>
      </c>
      <c r="D116" s="6">
        <f t="shared" si="10"/>
        <v>42381</v>
      </c>
      <c r="E116" s="6">
        <f t="shared" si="11"/>
        <v>42197</v>
      </c>
      <c r="F116" s="6">
        <f t="shared" si="12"/>
        <v>42016</v>
      </c>
      <c r="G116" s="6">
        <f t="shared" si="13"/>
        <v>41832</v>
      </c>
      <c r="H116" s="6">
        <f t="shared" si="14"/>
        <v>41651</v>
      </c>
      <c r="I116" s="6">
        <f t="shared" si="15"/>
        <v>41467</v>
      </c>
      <c r="J116" s="6">
        <f t="shared" si="16"/>
        <v>41286</v>
      </c>
      <c r="K116" s="6">
        <f t="shared" si="17"/>
        <v>41102</v>
      </c>
      <c r="L116" s="6">
        <f t="shared" si="18"/>
        <v>40920</v>
      </c>
      <c r="M116" s="6">
        <f t="shared" si="19"/>
        <v>40736</v>
      </c>
      <c r="N116" s="6">
        <v>41880</v>
      </c>
      <c r="O116" s="13">
        <v>20.12</v>
      </c>
      <c r="P116" s="14">
        <v>1640.4</v>
      </c>
      <c r="Q116" s="9">
        <v>-139.52807310561499</v>
      </c>
      <c r="R116" s="9">
        <v>-150.820436996137</v>
      </c>
      <c r="S116" s="9">
        <v>-159.00485511322</v>
      </c>
      <c r="T116" s="9">
        <v>-167.90195561614701</v>
      </c>
      <c r="U116" s="9">
        <v>-173.883305492739</v>
      </c>
      <c r="V116" s="9">
        <v>-177.927060943138</v>
      </c>
      <c r="W116" s="9">
        <v>-178.00535504807499</v>
      </c>
      <c r="X116" s="9">
        <v>-175.89433820933701</v>
      </c>
      <c r="Y116" s="9" t="e">
        <v>#N/A</v>
      </c>
      <c r="Z116" s="9" t="e">
        <v>#N/A</v>
      </c>
    </row>
    <row r="117" spans="1:26" x14ac:dyDescent="0.25">
      <c r="A117" s="1" t="s">
        <v>181</v>
      </c>
      <c r="B117" s="5" t="s">
        <v>403</v>
      </c>
      <c r="C117" s="3">
        <v>41152</v>
      </c>
      <c r="D117" s="6">
        <f t="shared" si="10"/>
        <v>40970</v>
      </c>
      <c r="E117" s="6">
        <f t="shared" si="11"/>
        <v>40786</v>
      </c>
      <c r="F117" s="6">
        <f t="shared" si="12"/>
        <v>40605</v>
      </c>
      <c r="G117" s="6">
        <f t="shared" si="13"/>
        <v>40421</v>
      </c>
      <c r="H117" s="6">
        <f t="shared" si="14"/>
        <v>40240</v>
      </c>
      <c r="I117" s="6">
        <f t="shared" si="15"/>
        <v>40056</v>
      </c>
      <c r="J117" s="6">
        <f t="shared" si="16"/>
        <v>39875</v>
      </c>
      <c r="K117" s="6">
        <f t="shared" si="17"/>
        <v>39691</v>
      </c>
      <c r="L117" s="6">
        <f t="shared" si="18"/>
        <v>39509</v>
      </c>
      <c r="M117" s="6">
        <f t="shared" si="19"/>
        <v>39325</v>
      </c>
      <c r="N117" s="6">
        <v>39051</v>
      </c>
      <c r="O117" s="13">
        <v>302</v>
      </c>
      <c r="P117" s="14">
        <v>1613.5</v>
      </c>
      <c r="Q117" s="9">
        <v>-173.00209413613899</v>
      </c>
      <c r="R117" s="9">
        <v>-177.47575055801201</v>
      </c>
      <c r="S117" s="9">
        <v>-161.44380254221201</v>
      </c>
      <c r="T117" s="9">
        <v>-158.56417116053601</v>
      </c>
      <c r="U117" s="9">
        <v>-142.63386381292</v>
      </c>
      <c r="V117" s="9">
        <v>-139.038704202633</v>
      </c>
      <c r="W117" s="9">
        <v>-131.29901632931399</v>
      </c>
      <c r="X117" s="9">
        <v>-141.74346922569501</v>
      </c>
      <c r="Y117" s="9">
        <v>-148.62489273229099</v>
      </c>
      <c r="Z117" s="9">
        <v>-132.26924783220801</v>
      </c>
    </row>
    <row r="118" spans="1:26" x14ac:dyDescent="0.25">
      <c r="A118" s="1" t="s">
        <v>92</v>
      </c>
      <c r="B118" s="5" t="s">
        <v>314</v>
      </c>
      <c r="C118" s="3">
        <v>41941</v>
      </c>
      <c r="D118" s="6">
        <f t="shared" si="10"/>
        <v>41758</v>
      </c>
      <c r="E118" s="6">
        <f t="shared" si="11"/>
        <v>41576</v>
      </c>
      <c r="F118" s="6">
        <f t="shared" si="12"/>
        <v>41393</v>
      </c>
      <c r="G118" s="6">
        <f t="shared" si="13"/>
        <v>41211</v>
      </c>
      <c r="H118" s="6">
        <f t="shared" si="14"/>
        <v>41028</v>
      </c>
      <c r="I118" s="6">
        <f t="shared" si="15"/>
        <v>40845</v>
      </c>
      <c r="J118" s="6">
        <f t="shared" si="16"/>
        <v>40662</v>
      </c>
      <c r="K118" s="6">
        <f t="shared" si="17"/>
        <v>40480</v>
      </c>
      <c r="L118" s="6">
        <f t="shared" si="18"/>
        <v>40297</v>
      </c>
      <c r="M118" s="6">
        <f t="shared" si="19"/>
        <v>40115</v>
      </c>
      <c r="N118" s="6">
        <v>39625</v>
      </c>
      <c r="O118" s="13">
        <v>15.24</v>
      </c>
      <c r="P118" s="14">
        <v>1611.4</v>
      </c>
      <c r="Q118" s="9">
        <v>-160.13667353799499</v>
      </c>
      <c r="R118" s="9">
        <v>-137.17970861576001</v>
      </c>
      <c r="S118" s="9">
        <v>-164.586341099142</v>
      </c>
      <c r="T118" s="9">
        <v>-148.01372434621601</v>
      </c>
      <c r="U118" s="9">
        <v>-167.70304723512299</v>
      </c>
      <c r="V118" s="9">
        <v>-141.21174909106799</v>
      </c>
      <c r="W118" s="9">
        <v>-168.565982443335</v>
      </c>
      <c r="X118" s="9">
        <v>-131.178403805665</v>
      </c>
      <c r="Y118" s="9">
        <v>-154.68918536874901</v>
      </c>
      <c r="Z118" s="9">
        <v>-136.806235677302</v>
      </c>
    </row>
    <row r="119" spans="1:26" x14ac:dyDescent="0.25">
      <c r="A119" s="1" t="s">
        <v>129</v>
      </c>
      <c r="B119" s="5" t="s">
        <v>351</v>
      </c>
      <c r="C119" s="3">
        <v>40681</v>
      </c>
      <c r="D119" s="6">
        <f t="shared" si="10"/>
        <v>40500</v>
      </c>
      <c r="E119" s="6">
        <f t="shared" si="11"/>
        <v>40316</v>
      </c>
      <c r="F119" s="6">
        <f t="shared" si="12"/>
        <v>40135</v>
      </c>
      <c r="G119" s="6">
        <f t="shared" si="13"/>
        <v>39951</v>
      </c>
      <c r="H119" s="6">
        <f t="shared" si="14"/>
        <v>39770</v>
      </c>
      <c r="I119" s="6">
        <f t="shared" si="15"/>
        <v>39586</v>
      </c>
      <c r="J119" s="6">
        <f t="shared" si="16"/>
        <v>39404</v>
      </c>
      <c r="K119" s="6">
        <f t="shared" si="17"/>
        <v>39220</v>
      </c>
      <c r="L119" s="6">
        <f t="shared" si="18"/>
        <v>39039</v>
      </c>
      <c r="M119" s="6">
        <f t="shared" si="19"/>
        <v>38855</v>
      </c>
      <c r="N119" s="6">
        <v>38362</v>
      </c>
      <c r="O119" s="13">
        <v>19.05</v>
      </c>
      <c r="P119" s="14">
        <v>1599.4</v>
      </c>
      <c r="Q119" s="9">
        <v>-168.608175000084</v>
      </c>
      <c r="R119" s="9">
        <v>-188.29402735398301</v>
      </c>
      <c r="S119" s="9">
        <v>-189.231762513402</v>
      </c>
      <c r="T119" s="9">
        <v>-190.480481826877</v>
      </c>
      <c r="U119" s="9">
        <v>-101.801852540423</v>
      </c>
      <c r="V119" s="9">
        <v>-103.525702667733</v>
      </c>
      <c r="W119" s="9">
        <v>-120.13760917488101</v>
      </c>
      <c r="X119" s="9">
        <v>-122.14549160551699</v>
      </c>
      <c r="Y119" s="9">
        <v>-110.57234010969501</v>
      </c>
      <c r="Z119" s="9">
        <v>-106.940677630509</v>
      </c>
    </row>
    <row r="120" spans="1:26" x14ac:dyDescent="0.25">
      <c r="A120" s="1" t="s">
        <v>211</v>
      </c>
      <c r="B120" s="5" t="s">
        <v>433</v>
      </c>
      <c r="C120" s="3">
        <v>42513</v>
      </c>
      <c r="D120" s="6">
        <f t="shared" si="10"/>
        <v>42331</v>
      </c>
      <c r="E120" s="6">
        <f t="shared" si="11"/>
        <v>42147</v>
      </c>
      <c r="F120" s="6">
        <f t="shared" si="12"/>
        <v>41966</v>
      </c>
      <c r="G120" s="6">
        <f t="shared" si="13"/>
        <v>41782</v>
      </c>
      <c r="H120" s="6">
        <f t="shared" si="14"/>
        <v>41601</v>
      </c>
      <c r="I120" s="6">
        <f t="shared" si="15"/>
        <v>41417</v>
      </c>
      <c r="J120" s="6">
        <f t="shared" si="16"/>
        <v>41236</v>
      </c>
      <c r="K120" s="6">
        <f t="shared" si="17"/>
        <v>41052</v>
      </c>
      <c r="L120" s="6">
        <f t="shared" si="18"/>
        <v>40870</v>
      </c>
      <c r="M120" s="6">
        <f t="shared" si="19"/>
        <v>40686</v>
      </c>
      <c r="N120" s="6">
        <v>41900</v>
      </c>
      <c r="O120" s="13">
        <v>24.5</v>
      </c>
      <c r="P120" s="14">
        <v>1599.2</v>
      </c>
      <c r="Q120" s="9">
        <v>-133.87204785884799</v>
      </c>
      <c r="R120" s="9">
        <v>-143.185054383184</v>
      </c>
      <c r="S120" s="9">
        <v>-151.05187598161501</v>
      </c>
      <c r="T120" s="9">
        <v>-154.841810005871</v>
      </c>
      <c r="U120" s="9">
        <v>-167.62644409234801</v>
      </c>
      <c r="V120" s="9" t="e">
        <v>#N/A</v>
      </c>
      <c r="W120" s="9" t="e">
        <v>#N/A</v>
      </c>
      <c r="X120" s="9" t="e">
        <v>#N/A</v>
      </c>
      <c r="Y120" s="9" t="e">
        <v>#N/A</v>
      </c>
      <c r="Z120" s="9" t="e">
        <v>#N/A</v>
      </c>
    </row>
    <row r="121" spans="1:26" x14ac:dyDescent="0.25">
      <c r="A121" s="1" t="s">
        <v>139</v>
      </c>
      <c r="B121" s="5" t="s">
        <v>361</v>
      </c>
      <c r="C121" s="3">
        <v>39094</v>
      </c>
      <c r="D121" s="6">
        <f t="shared" si="10"/>
        <v>38910</v>
      </c>
      <c r="E121" s="6">
        <f t="shared" si="11"/>
        <v>38729</v>
      </c>
      <c r="F121" s="6">
        <f t="shared" si="12"/>
        <v>38545</v>
      </c>
      <c r="G121" s="6">
        <f t="shared" si="13"/>
        <v>38364</v>
      </c>
      <c r="H121" s="6">
        <f t="shared" si="14"/>
        <v>38180</v>
      </c>
      <c r="I121" s="6">
        <f t="shared" si="15"/>
        <v>37998</v>
      </c>
      <c r="J121" s="6">
        <f t="shared" si="16"/>
        <v>37814</v>
      </c>
      <c r="K121" s="6">
        <f t="shared" si="17"/>
        <v>37633</v>
      </c>
      <c r="L121" s="6">
        <f t="shared" si="18"/>
        <v>37449</v>
      </c>
      <c r="M121" s="6">
        <f t="shared" si="19"/>
        <v>37268</v>
      </c>
      <c r="N121" s="6">
        <v>37253</v>
      </c>
      <c r="O121" s="13">
        <v>31.95</v>
      </c>
      <c r="P121" s="14">
        <v>1597</v>
      </c>
      <c r="Q121" s="9">
        <v>-194.66043764853899</v>
      </c>
      <c r="R121" s="9">
        <v>-195.91043764853899</v>
      </c>
      <c r="S121" s="9">
        <v>-115.58019522719999</v>
      </c>
      <c r="T121" s="9">
        <v>-125.256529953122</v>
      </c>
      <c r="U121" s="9">
        <v>-134.72777910050101</v>
      </c>
      <c r="V121" s="9">
        <v>-138.32974666806999</v>
      </c>
      <c r="W121" s="9">
        <v>-143.98847866342001</v>
      </c>
      <c r="X121" s="9">
        <v>-151.58018063454199</v>
      </c>
      <c r="Y121" s="9">
        <v>-158.59059702034099</v>
      </c>
      <c r="Z121" s="9">
        <v>-150.88580382197301</v>
      </c>
    </row>
    <row r="122" spans="1:26" x14ac:dyDescent="0.25">
      <c r="A122" s="1" t="s">
        <v>34</v>
      </c>
      <c r="B122" s="5" t="s">
        <v>256</v>
      </c>
      <c r="C122" s="3">
        <v>38973</v>
      </c>
      <c r="D122" s="6">
        <f t="shared" si="10"/>
        <v>38789</v>
      </c>
      <c r="E122" s="6">
        <f t="shared" si="11"/>
        <v>38608</v>
      </c>
      <c r="F122" s="6">
        <f t="shared" si="12"/>
        <v>38424</v>
      </c>
      <c r="G122" s="6">
        <f t="shared" si="13"/>
        <v>38243</v>
      </c>
      <c r="H122" s="6">
        <f t="shared" si="14"/>
        <v>38059</v>
      </c>
      <c r="I122" s="6">
        <f t="shared" si="15"/>
        <v>37877</v>
      </c>
      <c r="J122" s="6">
        <f t="shared" si="16"/>
        <v>37693</v>
      </c>
      <c r="K122" s="6">
        <f t="shared" si="17"/>
        <v>37512</v>
      </c>
      <c r="L122" s="6">
        <f t="shared" si="18"/>
        <v>37328</v>
      </c>
      <c r="M122" s="6">
        <f t="shared" si="19"/>
        <v>37147</v>
      </c>
      <c r="N122" s="6">
        <v>36615</v>
      </c>
      <c r="O122" s="13">
        <v>340</v>
      </c>
      <c r="P122" s="14">
        <v>1593.9</v>
      </c>
      <c r="Q122" s="9">
        <v>-155.834621452394</v>
      </c>
      <c r="R122" s="9">
        <v>-158.30741189079501</v>
      </c>
      <c r="S122" s="9">
        <v>-160.77384728722001</v>
      </c>
      <c r="T122" s="9">
        <v>-199.285479963059</v>
      </c>
      <c r="U122" s="9">
        <v>-170.213171441046</v>
      </c>
      <c r="V122" s="9">
        <v>-146.48441903605899</v>
      </c>
      <c r="W122" s="9">
        <v>-161.777226727455</v>
      </c>
      <c r="X122" s="9">
        <v>-153.287100343068</v>
      </c>
      <c r="Y122" s="9">
        <v>-158.333252202084</v>
      </c>
      <c r="Z122" s="9">
        <v>-156.70974736549101</v>
      </c>
    </row>
    <row r="123" spans="1:26" x14ac:dyDescent="0.25">
      <c r="A123" s="1" t="s">
        <v>159</v>
      </c>
      <c r="B123" s="5" t="s">
        <v>381</v>
      </c>
      <c r="C123" s="3">
        <v>42451</v>
      </c>
      <c r="D123" s="6">
        <f t="shared" si="10"/>
        <v>42269</v>
      </c>
      <c r="E123" s="6">
        <f t="shared" si="11"/>
        <v>42085</v>
      </c>
      <c r="F123" s="6">
        <f t="shared" si="12"/>
        <v>41904</v>
      </c>
      <c r="G123" s="6">
        <f t="shared" si="13"/>
        <v>41720</v>
      </c>
      <c r="H123" s="6">
        <f t="shared" si="14"/>
        <v>41539</v>
      </c>
      <c r="I123" s="6">
        <f t="shared" si="15"/>
        <v>41355</v>
      </c>
      <c r="J123" s="6">
        <f t="shared" si="16"/>
        <v>41174</v>
      </c>
      <c r="K123" s="6">
        <f t="shared" si="17"/>
        <v>40990</v>
      </c>
      <c r="L123" s="6">
        <f t="shared" si="18"/>
        <v>40808</v>
      </c>
      <c r="M123" s="6">
        <f t="shared" si="19"/>
        <v>40624</v>
      </c>
      <c r="N123" s="6">
        <v>39622</v>
      </c>
      <c r="O123" s="13">
        <v>62.14</v>
      </c>
      <c r="P123" s="14">
        <v>1573.7</v>
      </c>
      <c r="Q123" s="9">
        <v>-183.44603521521199</v>
      </c>
      <c r="R123" s="9">
        <v>-184.38219372472099</v>
      </c>
      <c r="S123" s="9">
        <v>-185.31879570519601</v>
      </c>
      <c r="T123" s="9">
        <v>-155.456820055382</v>
      </c>
      <c r="U123" s="9">
        <v>-120.229467053121</v>
      </c>
      <c r="V123" s="9">
        <v>-151.795984937149</v>
      </c>
      <c r="W123" s="9">
        <v>-121.47917634172801</v>
      </c>
      <c r="X123" s="9">
        <v>-156.19750156123601</v>
      </c>
      <c r="Y123" s="9">
        <v>-132.11740219317099</v>
      </c>
      <c r="Z123" s="9">
        <v>-156.32817440447101</v>
      </c>
    </row>
    <row r="124" spans="1:26" x14ac:dyDescent="0.25">
      <c r="A124" s="1" t="s">
        <v>130</v>
      </c>
      <c r="B124" s="5" t="s">
        <v>352</v>
      </c>
      <c r="C124" s="3">
        <v>43129</v>
      </c>
      <c r="D124" s="6">
        <f t="shared" si="10"/>
        <v>42945</v>
      </c>
      <c r="E124" s="6">
        <f t="shared" si="11"/>
        <v>42764</v>
      </c>
      <c r="F124" s="6">
        <f t="shared" si="12"/>
        <v>42580</v>
      </c>
      <c r="G124" s="6">
        <f t="shared" si="13"/>
        <v>42398</v>
      </c>
      <c r="H124" s="6">
        <f t="shared" si="14"/>
        <v>42214</v>
      </c>
      <c r="I124" s="6">
        <f t="shared" si="15"/>
        <v>42033</v>
      </c>
      <c r="J124" s="6">
        <f t="shared" si="16"/>
        <v>41849</v>
      </c>
      <c r="K124" s="6">
        <f t="shared" si="17"/>
        <v>41668</v>
      </c>
      <c r="L124" s="6">
        <f t="shared" si="18"/>
        <v>41484</v>
      </c>
      <c r="M124" s="6">
        <f t="shared" si="19"/>
        <v>41303</v>
      </c>
      <c r="N124" s="6">
        <v>39608</v>
      </c>
      <c r="O124" s="13">
        <v>67.88</v>
      </c>
      <c r="P124" s="14">
        <v>1565.2991999999999</v>
      </c>
      <c r="Q124" s="9">
        <v>-141.40699749372899</v>
      </c>
      <c r="R124" s="9">
        <v>-130.426799469744</v>
      </c>
      <c r="S124" s="9">
        <v>-123.11121270214601</v>
      </c>
      <c r="T124" s="9">
        <v>-117.22141286039199</v>
      </c>
      <c r="U124" s="9">
        <v>-113.66110709204099</v>
      </c>
      <c r="V124" s="9">
        <v>-113.04151224578899</v>
      </c>
      <c r="W124" s="9">
        <v>-114.151448825321</v>
      </c>
      <c r="X124" s="9">
        <v>-115.314505290632</v>
      </c>
      <c r="Y124" s="9">
        <v>-115.962769390734</v>
      </c>
      <c r="Z124" s="9">
        <v>-115.448701875029</v>
      </c>
    </row>
    <row r="125" spans="1:26" x14ac:dyDescent="0.25">
      <c r="A125" s="1" t="s">
        <v>207</v>
      </c>
      <c r="B125" s="5" t="s">
        <v>429</v>
      </c>
      <c r="C125" s="3">
        <v>41530</v>
      </c>
      <c r="D125" s="6">
        <f t="shared" si="10"/>
        <v>41346</v>
      </c>
      <c r="E125" s="6">
        <f t="shared" si="11"/>
        <v>41165</v>
      </c>
      <c r="F125" s="6">
        <f t="shared" si="12"/>
        <v>40981</v>
      </c>
      <c r="G125" s="6">
        <f t="shared" si="13"/>
        <v>40799</v>
      </c>
      <c r="H125" s="6">
        <f t="shared" si="14"/>
        <v>40615</v>
      </c>
      <c r="I125" s="6">
        <f t="shared" si="15"/>
        <v>40434</v>
      </c>
      <c r="J125" s="6">
        <f t="shared" si="16"/>
        <v>40250</v>
      </c>
      <c r="K125" s="6">
        <f t="shared" si="17"/>
        <v>40069</v>
      </c>
      <c r="L125" s="6">
        <f t="shared" si="18"/>
        <v>39885</v>
      </c>
      <c r="M125" s="6">
        <f t="shared" si="19"/>
        <v>39704</v>
      </c>
      <c r="N125" s="6">
        <v>39386</v>
      </c>
      <c r="O125" s="13">
        <v>31.25</v>
      </c>
      <c r="P125" s="14">
        <v>1547.8</v>
      </c>
      <c r="Q125" s="9">
        <v>-174.42563075535199</v>
      </c>
      <c r="R125" s="9">
        <v>-174.763932882739</v>
      </c>
      <c r="S125" s="9">
        <v>-172.26682918140099</v>
      </c>
      <c r="T125" s="9">
        <v>-171.33009206135799</v>
      </c>
      <c r="U125" s="9">
        <v>-184.504634195449</v>
      </c>
      <c r="V125" s="9">
        <v>-178.444433770156</v>
      </c>
      <c r="W125" s="9">
        <v>-181.79354538649201</v>
      </c>
      <c r="X125" s="9">
        <v>-182.41750171284801</v>
      </c>
      <c r="Y125" s="9">
        <v>-118.277770593214</v>
      </c>
      <c r="Z125" s="9">
        <v>-103.01994164691401</v>
      </c>
    </row>
    <row r="126" spans="1:26" x14ac:dyDescent="0.25">
      <c r="A126" s="1" t="s">
        <v>195</v>
      </c>
      <c r="B126" s="5" t="s">
        <v>417</v>
      </c>
      <c r="C126" s="3">
        <v>39261</v>
      </c>
      <c r="D126" s="6">
        <f t="shared" si="10"/>
        <v>39079</v>
      </c>
      <c r="E126" s="6">
        <f t="shared" si="11"/>
        <v>38896</v>
      </c>
      <c r="F126" s="6">
        <f t="shared" si="12"/>
        <v>38714</v>
      </c>
      <c r="G126" s="6">
        <f t="shared" si="13"/>
        <v>38531</v>
      </c>
      <c r="H126" s="6">
        <f t="shared" si="14"/>
        <v>38349</v>
      </c>
      <c r="I126" s="6">
        <f t="shared" si="15"/>
        <v>38166</v>
      </c>
      <c r="J126" s="6">
        <f t="shared" si="16"/>
        <v>37983</v>
      </c>
      <c r="K126" s="6">
        <f t="shared" si="17"/>
        <v>37800</v>
      </c>
      <c r="L126" s="6">
        <f t="shared" si="18"/>
        <v>37618</v>
      </c>
      <c r="M126" s="6">
        <f t="shared" si="19"/>
        <v>37435</v>
      </c>
      <c r="N126" s="6">
        <v>36599</v>
      </c>
      <c r="O126" s="13">
        <v>3557.82</v>
      </c>
      <c r="P126" s="14">
        <v>1529.1</v>
      </c>
      <c r="Q126" s="9">
        <v>-168.80289026339801</v>
      </c>
      <c r="R126" s="9">
        <v>-169.15452891267199</v>
      </c>
      <c r="S126" s="9">
        <v>-167.97490600236799</v>
      </c>
      <c r="T126" s="9">
        <v>-161.81082974389801</v>
      </c>
      <c r="U126" s="9">
        <v>-149.66601976508201</v>
      </c>
      <c r="V126" s="9">
        <v>-162.64374557563701</v>
      </c>
      <c r="W126" s="9">
        <v>-167.85978919922201</v>
      </c>
      <c r="X126" s="9">
        <v>-175.204555813002</v>
      </c>
      <c r="Y126" s="9">
        <v>-194.779547931222</v>
      </c>
      <c r="Z126" s="9">
        <v>-180.55847948273501</v>
      </c>
    </row>
    <row r="127" spans="1:26" x14ac:dyDescent="0.25">
      <c r="A127" s="1" t="s">
        <v>179</v>
      </c>
      <c r="B127" s="5" t="s">
        <v>401</v>
      </c>
      <c r="C127" s="3">
        <v>41487</v>
      </c>
      <c r="D127" s="6">
        <f t="shared" si="10"/>
        <v>41306</v>
      </c>
      <c r="E127" s="6">
        <f t="shared" si="11"/>
        <v>41122</v>
      </c>
      <c r="F127" s="6">
        <f t="shared" si="12"/>
        <v>40940</v>
      </c>
      <c r="G127" s="6">
        <f t="shared" si="13"/>
        <v>40756</v>
      </c>
      <c r="H127" s="6">
        <f t="shared" si="14"/>
        <v>40575</v>
      </c>
      <c r="I127" s="6">
        <f t="shared" si="15"/>
        <v>40391</v>
      </c>
      <c r="J127" s="6">
        <f t="shared" si="16"/>
        <v>40210</v>
      </c>
      <c r="K127" s="6">
        <f t="shared" si="17"/>
        <v>40026</v>
      </c>
      <c r="L127" s="6">
        <f t="shared" si="18"/>
        <v>39845</v>
      </c>
      <c r="M127" s="6">
        <f t="shared" si="19"/>
        <v>39661</v>
      </c>
      <c r="N127" s="6">
        <v>38813</v>
      </c>
      <c r="O127" s="13">
        <v>232.92</v>
      </c>
      <c r="P127" s="14">
        <v>1525</v>
      </c>
      <c r="Q127" s="9">
        <v>-180.09323745623701</v>
      </c>
      <c r="R127" s="9">
        <v>-178.36595074142099</v>
      </c>
      <c r="S127" s="9">
        <v>-178.658339932247</v>
      </c>
      <c r="T127" s="9">
        <v>-178.458491014846</v>
      </c>
      <c r="U127" s="9">
        <v>-179.025779681486</v>
      </c>
      <c r="V127" s="9">
        <v>-178.72867331597999</v>
      </c>
      <c r="W127" s="9">
        <v>-185.343455154716</v>
      </c>
      <c r="X127" s="9">
        <v>-184.89068987861199</v>
      </c>
      <c r="Y127" s="9">
        <v>-123.80412547199001</v>
      </c>
      <c r="Z127" s="9">
        <v>-136.09607374616601</v>
      </c>
    </row>
    <row r="128" spans="1:26" x14ac:dyDescent="0.25">
      <c r="A128" s="1" t="s">
        <v>85</v>
      </c>
      <c r="B128" s="5" t="s">
        <v>307</v>
      </c>
      <c r="C128" s="3">
        <v>41790</v>
      </c>
      <c r="D128" s="6">
        <f t="shared" si="10"/>
        <v>41609</v>
      </c>
      <c r="E128" s="6">
        <f t="shared" si="11"/>
        <v>41425</v>
      </c>
      <c r="F128" s="6">
        <f t="shared" si="12"/>
        <v>41244</v>
      </c>
      <c r="G128" s="6">
        <f t="shared" si="13"/>
        <v>41060</v>
      </c>
      <c r="H128" s="6">
        <f t="shared" si="14"/>
        <v>40878</v>
      </c>
      <c r="I128" s="6">
        <f t="shared" si="15"/>
        <v>40694</v>
      </c>
      <c r="J128" s="6">
        <f t="shared" si="16"/>
        <v>40513</v>
      </c>
      <c r="K128" s="6">
        <f t="shared" si="17"/>
        <v>40329</v>
      </c>
      <c r="L128" s="6">
        <f t="shared" si="18"/>
        <v>40148</v>
      </c>
      <c r="M128" s="6">
        <f t="shared" si="19"/>
        <v>39964</v>
      </c>
      <c r="N128" s="6">
        <v>39644</v>
      </c>
      <c r="O128" s="13">
        <v>28</v>
      </c>
      <c r="P128" s="14">
        <v>1518.3</v>
      </c>
      <c r="Q128" s="9">
        <v>-165.612360231205</v>
      </c>
      <c r="R128" s="9">
        <v>-167.64277779138899</v>
      </c>
      <c r="S128" s="9">
        <v>-166.966533795544</v>
      </c>
      <c r="T128" s="9">
        <v>-168.798385344698</v>
      </c>
      <c r="U128" s="9">
        <v>-161.817110465078</v>
      </c>
      <c r="V128" s="9">
        <v>-159.524428425102</v>
      </c>
      <c r="W128" s="9">
        <v>-175.49392442739301</v>
      </c>
      <c r="X128" s="9">
        <v>-175.94449109466899</v>
      </c>
      <c r="Y128" s="9">
        <v>-178.631559636227</v>
      </c>
      <c r="Z128" s="9">
        <v>-183.86466541267799</v>
      </c>
    </row>
    <row r="129" spans="1:26" x14ac:dyDescent="0.25">
      <c r="A129" s="1" t="s">
        <v>10</v>
      </c>
      <c r="B129" s="5" t="s">
        <v>232</v>
      </c>
      <c r="C129" s="3">
        <v>39689</v>
      </c>
      <c r="D129" s="6">
        <f t="shared" si="10"/>
        <v>39507</v>
      </c>
      <c r="E129" s="6">
        <f t="shared" si="11"/>
        <v>39323</v>
      </c>
      <c r="F129" s="6">
        <f t="shared" si="12"/>
        <v>39142</v>
      </c>
      <c r="G129" s="6">
        <f t="shared" si="13"/>
        <v>38958</v>
      </c>
      <c r="H129" s="6">
        <f t="shared" si="14"/>
        <v>38777</v>
      </c>
      <c r="I129" s="6">
        <f t="shared" si="15"/>
        <v>38593</v>
      </c>
      <c r="J129" s="6">
        <f t="shared" si="16"/>
        <v>38412</v>
      </c>
      <c r="K129" s="6">
        <f t="shared" si="17"/>
        <v>38228</v>
      </c>
      <c r="L129" s="6">
        <f t="shared" si="18"/>
        <v>38046</v>
      </c>
      <c r="M129" s="6">
        <f t="shared" si="19"/>
        <v>37862</v>
      </c>
      <c r="N129" s="6">
        <v>37363</v>
      </c>
      <c r="O129" s="13">
        <v>24.64</v>
      </c>
      <c r="P129" s="14">
        <v>1490.6</v>
      </c>
      <c r="Q129" s="9">
        <v>-166.34910002235799</v>
      </c>
      <c r="R129" s="9">
        <v>-140.22975494788801</v>
      </c>
      <c r="S129" s="9">
        <v>-166.775013317201</v>
      </c>
      <c r="T129" s="9">
        <v>-136.170537194329</v>
      </c>
      <c r="U129" s="9">
        <v>-171.10517053075</v>
      </c>
      <c r="V129" s="9">
        <v>-155.9298813506</v>
      </c>
      <c r="W129" s="9">
        <v>-163.167833522905</v>
      </c>
      <c r="X129" s="9">
        <v>-163.049158039632</v>
      </c>
      <c r="Y129" s="9">
        <v>-190.785461702893</v>
      </c>
      <c r="Z129" s="9">
        <v>-191.02406646476601</v>
      </c>
    </row>
    <row r="130" spans="1:26" x14ac:dyDescent="0.25">
      <c r="A130" s="1" t="s">
        <v>113</v>
      </c>
      <c r="B130" s="5" t="s">
        <v>335</v>
      </c>
      <c r="C130" s="3">
        <v>43259</v>
      </c>
      <c r="D130" s="6">
        <f t="shared" ref="D130:D193" si="20">DATE(YEAR($C130),MONTH($C130)-6,DAY($C130))</f>
        <v>43077</v>
      </c>
      <c r="E130" s="6">
        <f t="shared" ref="E130:E193" si="21">DATE(YEAR($C130)-1,MONTH($C130),DAY($C130))</f>
        <v>42894</v>
      </c>
      <c r="F130" s="6">
        <f t="shared" ref="F130:F193" si="22">DATE(YEAR($C130)-1,MONTH($C130)-6,DAY($C130))</f>
        <v>42712</v>
      </c>
      <c r="G130" s="6">
        <f t="shared" ref="G130:G193" si="23">DATE(YEAR($C130)-2,MONTH($C130),DAY($C130))</f>
        <v>42529</v>
      </c>
      <c r="H130" s="6">
        <f t="shared" ref="H130:H193" si="24">DATE(YEAR($C130)-2,MONTH($C130)-6,DAY($C130))</f>
        <v>42346</v>
      </c>
      <c r="I130" s="6">
        <f t="shared" ref="I130:I193" si="25">DATE(YEAR($C130)-3,MONTH($C130),DAY($C130))</f>
        <v>42163</v>
      </c>
      <c r="J130" s="6">
        <f t="shared" ref="J130:J193" si="26">DATE(YEAR($C130)-3,MONTH($C130)-6,DAY($C130))</f>
        <v>41981</v>
      </c>
      <c r="K130" s="6">
        <f t="shared" ref="K130:K193" si="27">DATE(YEAR($C130)-4,MONTH($C130),DAY($C130))</f>
        <v>41798</v>
      </c>
      <c r="L130" s="6">
        <f t="shared" ref="L130:L193" si="28">DATE(YEAR($C130)-4,MONTH($C130)-6,DAY($C130))</f>
        <v>41616</v>
      </c>
      <c r="M130" s="6">
        <f t="shared" ref="M130:M193" si="29">DATE(YEAR($C130)-5,MONTH($C130),DAY($C130))</f>
        <v>41433</v>
      </c>
      <c r="N130" s="6">
        <v>37991</v>
      </c>
      <c r="O130" s="13">
        <v>181.6</v>
      </c>
      <c r="P130" s="14">
        <v>1481.7</v>
      </c>
      <c r="Q130" s="9">
        <v>-180.99012601283201</v>
      </c>
      <c r="R130" s="9">
        <v>-192.73222676717799</v>
      </c>
      <c r="S130" s="9">
        <v>-188.40925189976801</v>
      </c>
      <c r="T130" s="9">
        <v>-203.34718592983899</v>
      </c>
      <c r="U130" s="9">
        <v>-192.66552162201401</v>
      </c>
      <c r="V130" s="9">
        <v>-205.698518907498</v>
      </c>
      <c r="W130" s="9">
        <v>-205.34968311510499</v>
      </c>
      <c r="X130" s="9">
        <v>-204.22441840677999</v>
      </c>
      <c r="Y130" s="9">
        <v>-196.452434042779</v>
      </c>
      <c r="Z130" s="9">
        <v>-189.92708352704801</v>
      </c>
    </row>
    <row r="131" spans="1:26" x14ac:dyDescent="0.25">
      <c r="A131" s="1" t="s">
        <v>213</v>
      </c>
      <c r="B131" s="5" t="s">
        <v>435</v>
      </c>
      <c r="C131" s="3">
        <v>40102</v>
      </c>
      <c r="D131" s="6">
        <f t="shared" si="20"/>
        <v>39919</v>
      </c>
      <c r="E131" s="6">
        <f t="shared" si="21"/>
        <v>39737</v>
      </c>
      <c r="F131" s="6">
        <f t="shared" si="22"/>
        <v>39554</v>
      </c>
      <c r="G131" s="6">
        <f t="shared" si="23"/>
        <v>39371</v>
      </c>
      <c r="H131" s="6">
        <f t="shared" si="24"/>
        <v>39188</v>
      </c>
      <c r="I131" s="6">
        <f t="shared" si="25"/>
        <v>39006</v>
      </c>
      <c r="J131" s="6">
        <f t="shared" si="26"/>
        <v>38823</v>
      </c>
      <c r="K131" s="6">
        <f t="shared" si="27"/>
        <v>38641</v>
      </c>
      <c r="L131" s="6">
        <f t="shared" si="28"/>
        <v>38458</v>
      </c>
      <c r="M131" s="6">
        <f t="shared" si="29"/>
        <v>38276</v>
      </c>
      <c r="N131" s="6">
        <v>36596</v>
      </c>
      <c r="O131" s="13">
        <v>2306.25</v>
      </c>
      <c r="P131" s="14">
        <v>1476.3067309999999</v>
      </c>
      <c r="Q131" s="9">
        <v>-231.01851851851799</v>
      </c>
      <c r="R131" s="9">
        <v>-231.01851851851799</v>
      </c>
      <c r="S131" s="9">
        <v>-231.01851851851799</v>
      </c>
      <c r="T131" s="9">
        <v>-231.01851851851799</v>
      </c>
      <c r="U131" s="9">
        <v>-231.01851851851799</v>
      </c>
      <c r="V131" s="9">
        <v>-126.715292379338</v>
      </c>
      <c r="W131" s="9">
        <v>-121.68590417550401</v>
      </c>
      <c r="X131" s="9">
        <v>-124.910455992659</v>
      </c>
      <c r="Y131" s="9">
        <v>-122.353897983729</v>
      </c>
      <c r="Z131" s="9">
        <v>-122.287993558284</v>
      </c>
    </row>
    <row r="132" spans="1:26" x14ac:dyDescent="0.25">
      <c r="A132" s="1" t="s">
        <v>73</v>
      </c>
      <c r="B132" s="5" t="s">
        <v>295</v>
      </c>
      <c r="C132" s="3">
        <v>41046</v>
      </c>
      <c r="D132" s="6">
        <f t="shared" si="20"/>
        <v>40864</v>
      </c>
      <c r="E132" s="6">
        <f t="shared" si="21"/>
        <v>40680</v>
      </c>
      <c r="F132" s="6">
        <f t="shared" si="22"/>
        <v>40499</v>
      </c>
      <c r="G132" s="6">
        <f t="shared" si="23"/>
        <v>40315</v>
      </c>
      <c r="H132" s="6">
        <f t="shared" si="24"/>
        <v>40134</v>
      </c>
      <c r="I132" s="6">
        <f t="shared" si="25"/>
        <v>39950</v>
      </c>
      <c r="J132" s="6">
        <f t="shared" si="26"/>
        <v>39769</v>
      </c>
      <c r="K132" s="6">
        <f t="shared" si="27"/>
        <v>39585</v>
      </c>
      <c r="L132" s="6">
        <f t="shared" si="28"/>
        <v>39403</v>
      </c>
      <c r="M132" s="6">
        <f t="shared" si="29"/>
        <v>39219</v>
      </c>
      <c r="N132" s="6">
        <v>38408</v>
      </c>
      <c r="O132" s="13">
        <v>38.805999999999997</v>
      </c>
      <c r="P132" s="14">
        <v>1462.7</v>
      </c>
      <c r="Q132" s="9">
        <v>-141.749935107433</v>
      </c>
      <c r="R132" s="9">
        <v>-140.87169947324901</v>
      </c>
      <c r="S132" s="9">
        <v>-143.142307851396</v>
      </c>
      <c r="T132" s="9">
        <v>-142.374812640779</v>
      </c>
      <c r="U132" s="9">
        <v>-145.77534690065099</v>
      </c>
      <c r="V132" s="9">
        <v>-150.912774638315</v>
      </c>
      <c r="W132" s="9">
        <v>-147.360176160375</v>
      </c>
      <c r="X132" s="9">
        <v>-155.50735775908299</v>
      </c>
      <c r="Y132" s="9">
        <v>-153.777091981627</v>
      </c>
      <c r="Z132" s="9">
        <v>-150.03894166458599</v>
      </c>
    </row>
    <row r="133" spans="1:26" x14ac:dyDescent="0.25">
      <c r="A133" s="1" t="s">
        <v>77</v>
      </c>
      <c r="B133" s="5" t="s">
        <v>299</v>
      </c>
      <c r="C133" s="3">
        <v>40059</v>
      </c>
      <c r="D133" s="6">
        <f t="shared" si="20"/>
        <v>39875</v>
      </c>
      <c r="E133" s="6">
        <f t="shared" si="21"/>
        <v>39694</v>
      </c>
      <c r="F133" s="6">
        <f t="shared" si="22"/>
        <v>39510</v>
      </c>
      <c r="G133" s="6">
        <f t="shared" si="23"/>
        <v>39328</v>
      </c>
      <c r="H133" s="6">
        <f t="shared" si="24"/>
        <v>39144</v>
      </c>
      <c r="I133" s="6">
        <f t="shared" si="25"/>
        <v>38963</v>
      </c>
      <c r="J133" s="6">
        <f t="shared" si="26"/>
        <v>38779</v>
      </c>
      <c r="K133" s="6">
        <f t="shared" si="27"/>
        <v>38598</v>
      </c>
      <c r="L133" s="6">
        <f t="shared" si="28"/>
        <v>38414</v>
      </c>
      <c r="M133" s="6">
        <f t="shared" si="29"/>
        <v>38233</v>
      </c>
      <c r="N133" s="6">
        <v>37383</v>
      </c>
      <c r="O133" s="13">
        <v>32.299999999999997</v>
      </c>
      <c r="P133" s="14">
        <v>1431.4</v>
      </c>
      <c r="Q133" s="9">
        <v>-173.38505467551599</v>
      </c>
      <c r="R133" s="9">
        <v>-166.50408157725201</v>
      </c>
      <c r="S133" s="9">
        <v>-160.17643592297301</v>
      </c>
      <c r="T133" s="9">
        <v>-151.92155443920299</v>
      </c>
      <c r="U133" s="9">
        <v>-147.10487814326001</v>
      </c>
      <c r="V133" s="9">
        <v>-134.25732395474</v>
      </c>
      <c r="W133" s="9">
        <v>-131.62249541813</v>
      </c>
      <c r="X133" s="9">
        <v>-123.562390626366</v>
      </c>
      <c r="Y133" s="9">
        <v>-131.97628640928801</v>
      </c>
      <c r="Z133" s="9">
        <v>-139.153379339373</v>
      </c>
    </row>
    <row r="134" spans="1:26" x14ac:dyDescent="0.25">
      <c r="A134" s="1" t="s">
        <v>90</v>
      </c>
      <c r="B134" s="5" t="s">
        <v>312</v>
      </c>
      <c r="C134" s="3">
        <v>42124</v>
      </c>
      <c r="D134" s="6">
        <f t="shared" si="20"/>
        <v>41942</v>
      </c>
      <c r="E134" s="6">
        <f t="shared" si="21"/>
        <v>41759</v>
      </c>
      <c r="F134" s="6">
        <f t="shared" si="22"/>
        <v>41577</v>
      </c>
      <c r="G134" s="6">
        <f t="shared" si="23"/>
        <v>41394</v>
      </c>
      <c r="H134" s="6">
        <f t="shared" si="24"/>
        <v>41212</v>
      </c>
      <c r="I134" s="6">
        <f t="shared" si="25"/>
        <v>41029</v>
      </c>
      <c r="J134" s="6">
        <f t="shared" si="26"/>
        <v>40846</v>
      </c>
      <c r="K134" s="6">
        <f t="shared" si="27"/>
        <v>40663</v>
      </c>
      <c r="L134" s="6">
        <f t="shared" si="28"/>
        <v>40481</v>
      </c>
      <c r="M134" s="6">
        <f t="shared" si="29"/>
        <v>40298</v>
      </c>
      <c r="N134" s="6">
        <v>39618</v>
      </c>
      <c r="O134" s="13">
        <v>18.8</v>
      </c>
      <c r="P134" s="14">
        <v>1415.6</v>
      </c>
      <c r="Q134" s="9">
        <v>-106.858550656462</v>
      </c>
      <c r="R134" s="9">
        <v>-131.52979273986901</v>
      </c>
      <c r="S134" s="9">
        <v>-105.12831168142699</v>
      </c>
      <c r="T134" s="9">
        <v>-130.92839004733901</v>
      </c>
      <c r="U134" s="9">
        <v>-94.746209542652394</v>
      </c>
      <c r="V134" s="9">
        <v>-135.80807025404599</v>
      </c>
      <c r="W134" s="9">
        <v>-94.668759744924998</v>
      </c>
      <c r="X134" s="9">
        <v>-138.20034575813099</v>
      </c>
      <c r="Y134" s="9">
        <v>-106.640062821692</v>
      </c>
      <c r="Z134" s="9">
        <v>-137.51670814068899</v>
      </c>
    </row>
    <row r="135" spans="1:26" x14ac:dyDescent="0.25">
      <c r="A135" s="1" t="s">
        <v>17</v>
      </c>
      <c r="B135" s="5" t="s">
        <v>239</v>
      </c>
      <c r="C135" s="3">
        <v>40483</v>
      </c>
      <c r="D135" s="6">
        <f t="shared" si="20"/>
        <v>40299</v>
      </c>
      <c r="E135" s="6">
        <f t="shared" si="21"/>
        <v>40118</v>
      </c>
      <c r="F135" s="6">
        <f t="shared" si="22"/>
        <v>39934</v>
      </c>
      <c r="G135" s="6">
        <f t="shared" si="23"/>
        <v>39753</v>
      </c>
      <c r="H135" s="6">
        <f t="shared" si="24"/>
        <v>39569</v>
      </c>
      <c r="I135" s="6">
        <f t="shared" si="25"/>
        <v>39387</v>
      </c>
      <c r="J135" s="6">
        <f t="shared" si="26"/>
        <v>39203</v>
      </c>
      <c r="K135" s="6">
        <f t="shared" si="27"/>
        <v>39022</v>
      </c>
      <c r="L135" s="6">
        <f t="shared" si="28"/>
        <v>38838</v>
      </c>
      <c r="M135" s="6">
        <f t="shared" si="29"/>
        <v>38657</v>
      </c>
      <c r="N135" s="6">
        <v>36587</v>
      </c>
      <c r="O135" s="13">
        <v>121.25</v>
      </c>
      <c r="P135" s="14">
        <v>1406.6</v>
      </c>
      <c r="Q135" s="9">
        <v>-171.35811865955199</v>
      </c>
      <c r="R135" s="9">
        <v>-148.61046520482401</v>
      </c>
      <c r="S135" s="9">
        <v>-175.06548408628399</v>
      </c>
      <c r="T135" s="9">
        <v>-164.421158734383</v>
      </c>
      <c r="U135" s="9">
        <v>-178.20184788045501</v>
      </c>
      <c r="V135" s="9">
        <v>-139.14574142199601</v>
      </c>
      <c r="W135" s="9">
        <v>-178.152056025402</v>
      </c>
      <c r="X135" s="9">
        <v>-141.79055447092901</v>
      </c>
      <c r="Y135" s="9">
        <v>-177.929790692968</v>
      </c>
      <c r="Z135" s="9">
        <v>-143.80199072872301</v>
      </c>
    </row>
    <row r="136" spans="1:26" x14ac:dyDescent="0.25">
      <c r="A136" s="1" t="s">
        <v>160</v>
      </c>
      <c r="B136" s="5" t="s">
        <v>382</v>
      </c>
      <c r="C136" s="3">
        <v>40982</v>
      </c>
      <c r="D136" s="6">
        <f t="shared" si="20"/>
        <v>40800</v>
      </c>
      <c r="E136" s="6">
        <f t="shared" si="21"/>
        <v>40616</v>
      </c>
      <c r="F136" s="6">
        <f t="shared" si="22"/>
        <v>40435</v>
      </c>
      <c r="G136" s="6">
        <f t="shared" si="23"/>
        <v>40251</v>
      </c>
      <c r="H136" s="6">
        <f t="shared" si="24"/>
        <v>40070</v>
      </c>
      <c r="I136" s="6">
        <f t="shared" si="25"/>
        <v>39886</v>
      </c>
      <c r="J136" s="6">
        <f t="shared" si="26"/>
        <v>39705</v>
      </c>
      <c r="K136" s="6">
        <f t="shared" si="27"/>
        <v>39521</v>
      </c>
      <c r="L136" s="6">
        <f t="shared" si="28"/>
        <v>39339</v>
      </c>
      <c r="M136" s="6">
        <f t="shared" si="29"/>
        <v>39155</v>
      </c>
      <c r="N136" s="6">
        <v>39149</v>
      </c>
      <c r="O136" s="13">
        <v>33.71</v>
      </c>
      <c r="P136" s="14">
        <v>1399.3</v>
      </c>
      <c r="Q136" s="9">
        <v>-111.530316777517</v>
      </c>
      <c r="R136" s="9">
        <v>-118.17866205382801</v>
      </c>
      <c r="S136" s="9">
        <v>-109.964055102695</v>
      </c>
      <c r="T136" s="9">
        <v>-112.511877252651</v>
      </c>
      <c r="U136" s="9">
        <v>-110.419599565562</v>
      </c>
      <c r="V136" s="9">
        <v>-114.432158314647</v>
      </c>
      <c r="W136" s="9">
        <v>-113.933658947735</v>
      </c>
      <c r="X136" s="9">
        <v>-97.979724490837995</v>
      </c>
      <c r="Y136" s="9">
        <v>-110.409022535114</v>
      </c>
      <c r="Z136" s="9">
        <v>-123.312054118361</v>
      </c>
    </row>
    <row r="137" spans="1:26" x14ac:dyDescent="0.25">
      <c r="A137" s="1" t="s">
        <v>114</v>
      </c>
      <c r="B137" s="5" t="s">
        <v>336</v>
      </c>
      <c r="C137" s="3">
        <v>41667</v>
      </c>
      <c r="D137" s="6">
        <f t="shared" si="20"/>
        <v>41483</v>
      </c>
      <c r="E137" s="6">
        <f t="shared" si="21"/>
        <v>41302</v>
      </c>
      <c r="F137" s="6">
        <f t="shared" si="22"/>
        <v>41118</v>
      </c>
      <c r="G137" s="6">
        <f t="shared" si="23"/>
        <v>40936</v>
      </c>
      <c r="H137" s="6">
        <f t="shared" si="24"/>
        <v>40752</v>
      </c>
      <c r="I137" s="6">
        <f t="shared" si="25"/>
        <v>40571</v>
      </c>
      <c r="J137" s="6">
        <f t="shared" si="26"/>
        <v>40387</v>
      </c>
      <c r="K137" s="6">
        <f t="shared" si="27"/>
        <v>40206</v>
      </c>
      <c r="L137" s="6">
        <f t="shared" si="28"/>
        <v>40022</v>
      </c>
      <c r="M137" s="6">
        <f t="shared" si="29"/>
        <v>39841</v>
      </c>
      <c r="N137" s="6">
        <v>39055</v>
      </c>
      <c r="O137" s="13">
        <v>308.60000000000002</v>
      </c>
      <c r="P137" s="14">
        <v>1398.6</v>
      </c>
      <c r="Q137" s="9">
        <v>-180.50742940941501</v>
      </c>
      <c r="R137" s="9">
        <v>-180.706438735191</v>
      </c>
      <c r="S137" s="9">
        <v>-180.84775542059299</v>
      </c>
      <c r="T137" s="9">
        <v>-181.04699614104399</v>
      </c>
      <c r="U137" s="9">
        <v>-181.18848549022499</v>
      </c>
      <c r="V137" s="9">
        <v>-181.389495225589</v>
      </c>
      <c r="W137" s="9">
        <v>-164.88775804302199</v>
      </c>
      <c r="X137" s="9">
        <v>-166.02825696609401</v>
      </c>
      <c r="Y137" s="9">
        <v>-168.729405298459</v>
      </c>
      <c r="Z137" s="9">
        <v>-140.27136296384799</v>
      </c>
    </row>
    <row r="138" spans="1:26" x14ac:dyDescent="0.25">
      <c r="A138" s="1" t="s">
        <v>100</v>
      </c>
      <c r="B138" s="5" t="s">
        <v>322</v>
      </c>
      <c r="C138" s="3">
        <v>41703</v>
      </c>
      <c r="D138" s="6">
        <f t="shared" si="20"/>
        <v>41522</v>
      </c>
      <c r="E138" s="6">
        <f t="shared" si="21"/>
        <v>41338</v>
      </c>
      <c r="F138" s="6">
        <f t="shared" si="22"/>
        <v>41157</v>
      </c>
      <c r="G138" s="6">
        <f t="shared" si="23"/>
        <v>40973</v>
      </c>
      <c r="H138" s="6">
        <f t="shared" si="24"/>
        <v>40791</v>
      </c>
      <c r="I138" s="6">
        <f t="shared" si="25"/>
        <v>40607</v>
      </c>
      <c r="J138" s="6">
        <f t="shared" si="26"/>
        <v>40426</v>
      </c>
      <c r="K138" s="6">
        <f t="shared" si="27"/>
        <v>40242</v>
      </c>
      <c r="L138" s="6">
        <f t="shared" si="28"/>
        <v>40061</v>
      </c>
      <c r="M138" s="6">
        <f t="shared" si="29"/>
        <v>39877</v>
      </c>
      <c r="N138" s="6">
        <v>36587</v>
      </c>
      <c r="O138" s="13">
        <v>39.625</v>
      </c>
      <c r="P138" s="14">
        <v>1364.1</v>
      </c>
      <c r="Q138" s="9">
        <v>-179.26695814033599</v>
      </c>
      <c r="R138" s="9">
        <v>-144.63967668856699</v>
      </c>
      <c r="S138" s="9">
        <v>-138.10891450838</v>
      </c>
      <c r="T138" s="9">
        <v>-147.769054526036</v>
      </c>
      <c r="U138" s="9">
        <v>-128.859977090928</v>
      </c>
      <c r="V138" s="9">
        <v>-147.80524088481701</v>
      </c>
      <c r="W138" s="9">
        <v>-149.29737170012399</v>
      </c>
      <c r="X138" s="9">
        <v>-155.98788567525401</v>
      </c>
      <c r="Y138" s="9">
        <v>-150.19691518055001</v>
      </c>
      <c r="Z138" s="9">
        <v>-148.37384040308501</v>
      </c>
    </row>
    <row r="139" spans="1:26" x14ac:dyDescent="0.25">
      <c r="A139" s="1" t="s">
        <v>26</v>
      </c>
      <c r="B139" s="5" t="s">
        <v>248</v>
      </c>
      <c r="C139" s="3">
        <v>43550</v>
      </c>
      <c r="D139" s="6">
        <f t="shared" si="20"/>
        <v>43369</v>
      </c>
      <c r="E139" s="6">
        <f t="shared" si="21"/>
        <v>43185</v>
      </c>
      <c r="F139" s="6">
        <f t="shared" si="22"/>
        <v>43004</v>
      </c>
      <c r="G139" s="6">
        <f t="shared" si="23"/>
        <v>42820</v>
      </c>
      <c r="H139" s="6">
        <f t="shared" si="24"/>
        <v>42639</v>
      </c>
      <c r="I139" s="6">
        <f t="shared" si="25"/>
        <v>42455</v>
      </c>
      <c r="J139" s="6">
        <f t="shared" si="26"/>
        <v>42273</v>
      </c>
      <c r="K139" s="6">
        <f t="shared" si="27"/>
        <v>42089</v>
      </c>
      <c r="L139" s="6">
        <f t="shared" si="28"/>
        <v>41908</v>
      </c>
      <c r="M139" s="6">
        <f t="shared" si="29"/>
        <v>41724</v>
      </c>
      <c r="N139" s="6">
        <v>39238</v>
      </c>
      <c r="O139" s="13">
        <v>179.85</v>
      </c>
      <c r="P139" s="14">
        <v>1338.4</v>
      </c>
      <c r="Q139" s="9">
        <v>-124.247951258914</v>
      </c>
      <c r="R139" s="9">
        <v>-141.288115776457</v>
      </c>
      <c r="S139" s="9">
        <v>-127.351942066018</v>
      </c>
      <c r="T139" s="9">
        <v>-143.673553585381</v>
      </c>
      <c r="U139" s="9">
        <v>-113.55392571274299</v>
      </c>
      <c r="V139" s="9">
        <v>-137.457642098387</v>
      </c>
      <c r="W139" s="9">
        <v>-110.70350005027601</v>
      </c>
      <c r="X139" s="9">
        <v>-136.20708155533501</v>
      </c>
      <c r="Y139" s="9">
        <v>-113.930665399443</v>
      </c>
      <c r="Z139" s="9">
        <v>-136.21793062878601</v>
      </c>
    </row>
    <row r="140" spans="1:26" x14ac:dyDescent="0.25">
      <c r="A140" s="1" t="s">
        <v>190</v>
      </c>
      <c r="B140" s="5" t="s">
        <v>412</v>
      </c>
      <c r="C140" s="3">
        <v>40679</v>
      </c>
      <c r="D140" s="6">
        <f t="shared" si="20"/>
        <v>40498</v>
      </c>
      <c r="E140" s="6">
        <f t="shared" si="21"/>
        <v>40314</v>
      </c>
      <c r="F140" s="6">
        <f t="shared" si="22"/>
        <v>40133</v>
      </c>
      <c r="G140" s="6">
        <f t="shared" si="23"/>
        <v>39949</v>
      </c>
      <c r="H140" s="6">
        <f t="shared" si="24"/>
        <v>39768</v>
      </c>
      <c r="I140" s="6">
        <f t="shared" si="25"/>
        <v>39584</v>
      </c>
      <c r="J140" s="6">
        <f t="shared" si="26"/>
        <v>39402</v>
      </c>
      <c r="K140" s="6">
        <f t="shared" si="27"/>
        <v>39218</v>
      </c>
      <c r="L140" s="6">
        <f t="shared" si="28"/>
        <v>39037</v>
      </c>
      <c r="M140" s="6">
        <f t="shared" si="29"/>
        <v>38853</v>
      </c>
      <c r="N140" s="6">
        <v>36160</v>
      </c>
      <c r="O140" s="13">
        <v>27.375</v>
      </c>
      <c r="P140" s="14">
        <v>1316.7</v>
      </c>
      <c r="Q140" s="9">
        <v>-180.31418899332101</v>
      </c>
      <c r="R140" s="9">
        <v>-147.46207360342899</v>
      </c>
      <c r="S140" s="9">
        <v>-127.971524042526</v>
      </c>
      <c r="T140" s="9">
        <v>-143.17824910767999</v>
      </c>
      <c r="U140" s="9">
        <v>-101.199174121883</v>
      </c>
      <c r="V140" s="9">
        <v>-127.64240249594199</v>
      </c>
      <c r="W140" s="9">
        <v>-93.570835092150006</v>
      </c>
      <c r="X140" s="9">
        <v>-136.14496721516201</v>
      </c>
      <c r="Y140" s="9">
        <v>-90.030242536046899</v>
      </c>
      <c r="Z140" s="9">
        <v>-120.24559838838201</v>
      </c>
    </row>
    <row r="141" spans="1:26" x14ac:dyDescent="0.25">
      <c r="A141" s="1" t="s">
        <v>84</v>
      </c>
      <c r="B141" s="5" t="s">
        <v>306</v>
      </c>
      <c r="C141" s="3">
        <v>42583</v>
      </c>
      <c r="D141" s="6">
        <f t="shared" si="20"/>
        <v>42401</v>
      </c>
      <c r="E141" s="6">
        <f t="shared" si="21"/>
        <v>42217</v>
      </c>
      <c r="F141" s="6">
        <f t="shared" si="22"/>
        <v>42036</v>
      </c>
      <c r="G141" s="6">
        <f t="shared" si="23"/>
        <v>41852</v>
      </c>
      <c r="H141" s="6">
        <f t="shared" si="24"/>
        <v>41671</v>
      </c>
      <c r="I141" s="6">
        <f t="shared" si="25"/>
        <v>41487</v>
      </c>
      <c r="J141" s="6">
        <f t="shared" si="26"/>
        <v>41306</v>
      </c>
      <c r="K141" s="6">
        <f t="shared" si="27"/>
        <v>41122</v>
      </c>
      <c r="L141" s="6">
        <f t="shared" si="28"/>
        <v>40940</v>
      </c>
      <c r="M141" s="6">
        <f t="shared" si="29"/>
        <v>40756</v>
      </c>
      <c r="N141" s="6">
        <v>41823</v>
      </c>
      <c r="O141" s="13">
        <v>26.87</v>
      </c>
      <c r="P141" s="14">
        <v>1294.5999999999999</v>
      </c>
      <c r="Q141" s="9">
        <v>-173.345377064742</v>
      </c>
      <c r="R141" s="9">
        <v>-165.38978739152901</v>
      </c>
      <c r="S141" s="9">
        <v>-180.79459516125499</v>
      </c>
      <c r="T141" s="9">
        <v>-231.01851851851799</v>
      </c>
      <c r="U141" s="9" t="e">
        <v>#N/A</v>
      </c>
      <c r="V141" s="9" t="e">
        <v>#N/A</v>
      </c>
      <c r="W141" s="9" t="e">
        <v>#N/A</v>
      </c>
      <c r="X141" s="9" t="e">
        <v>#N/A</v>
      </c>
      <c r="Y141" s="9" t="e">
        <v>#N/A</v>
      </c>
      <c r="Z141" s="9" t="e">
        <v>#N/A</v>
      </c>
    </row>
    <row r="142" spans="1:26" x14ac:dyDescent="0.25">
      <c r="A142" s="1" t="s">
        <v>61</v>
      </c>
      <c r="B142" s="5" t="s">
        <v>283</v>
      </c>
      <c r="C142" s="3">
        <v>43129</v>
      </c>
      <c r="D142" s="6">
        <f t="shared" si="20"/>
        <v>42945</v>
      </c>
      <c r="E142" s="6">
        <f t="shared" si="21"/>
        <v>42764</v>
      </c>
      <c r="F142" s="6">
        <f t="shared" si="22"/>
        <v>42580</v>
      </c>
      <c r="G142" s="6">
        <f t="shared" si="23"/>
        <v>42398</v>
      </c>
      <c r="H142" s="6">
        <f t="shared" si="24"/>
        <v>42214</v>
      </c>
      <c r="I142" s="6">
        <f t="shared" si="25"/>
        <v>42033</v>
      </c>
      <c r="J142" s="6">
        <f t="shared" si="26"/>
        <v>41849</v>
      </c>
      <c r="K142" s="6">
        <f t="shared" si="27"/>
        <v>41668</v>
      </c>
      <c r="L142" s="6">
        <f t="shared" si="28"/>
        <v>41484</v>
      </c>
      <c r="M142" s="6">
        <f t="shared" si="29"/>
        <v>41303</v>
      </c>
      <c r="N142" s="6">
        <v>40606</v>
      </c>
      <c r="O142" s="13">
        <v>76.650000000000006</v>
      </c>
      <c r="P142" s="14">
        <v>1255.3507</v>
      </c>
      <c r="Q142" s="9">
        <v>-81.781824281738906</v>
      </c>
      <c r="R142" s="9">
        <v>-82.017773234170704</v>
      </c>
      <c r="S142" s="9">
        <v>-82.150339958000203</v>
      </c>
      <c r="T142" s="9">
        <v>-82.334394558191093</v>
      </c>
      <c r="U142" s="9">
        <v>-82.465094236574998</v>
      </c>
      <c r="V142" s="9">
        <v>-82.650890318058003</v>
      </c>
      <c r="W142" s="9">
        <v>-82.789523319864102</v>
      </c>
      <c r="X142" s="9">
        <v>-82.980564410439598</v>
      </c>
      <c r="Y142" s="9">
        <v>-83.119382553332102</v>
      </c>
      <c r="Z142" s="9">
        <v>-128.01757674938801</v>
      </c>
    </row>
    <row r="143" spans="1:26" x14ac:dyDescent="0.25">
      <c r="A143" s="1" t="s">
        <v>132</v>
      </c>
      <c r="B143" s="5" t="s">
        <v>354</v>
      </c>
      <c r="C143" s="3">
        <v>43802</v>
      </c>
      <c r="D143" s="6">
        <f t="shared" si="20"/>
        <v>43619</v>
      </c>
      <c r="E143" s="6">
        <f t="shared" si="21"/>
        <v>43437</v>
      </c>
      <c r="F143" s="6">
        <f t="shared" si="22"/>
        <v>43254</v>
      </c>
      <c r="G143" s="6">
        <f t="shared" si="23"/>
        <v>43072</v>
      </c>
      <c r="H143" s="6">
        <f t="shared" si="24"/>
        <v>42889</v>
      </c>
      <c r="I143" s="6">
        <f t="shared" si="25"/>
        <v>42707</v>
      </c>
      <c r="J143" s="6">
        <f t="shared" si="26"/>
        <v>42524</v>
      </c>
      <c r="K143" s="6">
        <f t="shared" si="27"/>
        <v>42341</v>
      </c>
      <c r="L143" s="6">
        <f t="shared" si="28"/>
        <v>42158</v>
      </c>
      <c r="M143" s="6">
        <f t="shared" si="29"/>
        <v>41976</v>
      </c>
      <c r="N143" s="6">
        <v>40590</v>
      </c>
      <c r="O143" s="13">
        <v>3140</v>
      </c>
      <c r="P143" s="14">
        <v>1255.058</v>
      </c>
      <c r="Q143" s="9">
        <v>-93.275993427589896</v>
      </c>
      <c r="R143" s="9">
        <v>-102.941278026295</v>
      </c>
      <c r="S143" s="9">
        <v>-112.750679716645</v>
      </c>
      <c r="T143" s="9">
        <v>-114.839769006815</v>
      </c>
      <c r="U143" s="9">
        <v>-126.266634543409</v>
      </c>
      <c r="V143" s="9">
        <v>-113.82159598735601</v>
      </c>
      <c r="W143" s="9">
        <v>-118.20103924491301</v>
      </c>
      <c r="X143" s="9">
        <v>-102.741736075419</v>
      </c>
      <c r="Y143" s="9">
        <v>-136.815058403206</v>
      </c>
      <c r="Z143" s="9">
        <v>-132.63340773526701</v>
      </c>
    </row>
    <row r="144" spans="1:26" x14ac:dyDescent="0.25">
      <c r="A144" s="1" t="s">
        <v>163</v>
      </c>
      <c r="B144" s="5" t="s">
        <v>385</v>
      </c>
      <c r="C144" s="3">
        <v>38191</v>
      </c>
      <c r="D144" s="6">
        <f t="shared" si="20"/>
        <v>38009</v>
      </c>
      <c r="E144" s="6">
        <f t="shared" si="21"/>
        <v>37825</v>
      </c>
      <c r="F144" s="6">
        <f t="shared" si="22"/>
        <v>37644</v>
      </c>
      <c r="G144" s="6">
        <f t="shared" si="23"/>
        <v>37460</v>
      </c>
      <c r="H144" s="6">
        <f t="shared" si="24"/>
        <v>37279</v>
      </c>
      <c r="I144" s="6">
        <f t="shared" si="25"/>
        <v>37095</v>
      </c>
      <c r="J144" s="6">
        <f t="shared" si="26"/>
        <v>36914</v>
      </c>
      <c r="K144" s="6">
        <f t="shared" si="27"/>
        <v>36730</v>
      </c>
      <c r="L144" s="6">
        <f t="shared" si="28"/>
        <v>36548</v>
      </c>
      <c r="M144" s="6">
        <f t="shared" si="29"/>
        <v>36364</v>
      </c>
      <c r="N144" s="6">
        <v>36363</v>
      </c>
      <c r="O144" s="13">
        <v>9.375</v>
      </c>
      <c r="P144" s="14">
        <v>1235.5999999999999</v>
      </c>
      <c r="Q144" s="9">
        <v>-192.18263845747501</v>
      </c>
      <c r="R144" s="9">
        <v>-153.07640125647401</v>
      </c>
      <c r="S144" s="9">
        <v>-128.21454911939699</v>
      </c>
      <c r="T144" s="9">
        <v>-127.40763993042</v>
      </c>
      <c r="U144" s="9">
        <v>-110.86874499929399</v>
      </c>
      <c r="V144" s="9">
        <v>-117.12791633167799</v>
      </c>
      <c r="W144" s="9">
        <v>-125.755428752314</v>
      </c>
      <c r="X144" s="9">
        <v>-128.78914674800001</v>
      </c>
      <c r="Y144" s="9">
        <v>-140.37685065424</v>
      </c>
      <c r="Z144" s="9">
        <v>-147.72179043365799</v>
      </c>
    </row>
    <row r="145" spans="1:26" x14ac:dyDescent="0.25">
      <c r="A145" s="1" t="s">
        <v>98</v>
      </c>
      <c r="B145" s="5" t="s">
        <v>320</v>
      </c>
      <c r="C145" s="3">
        <v>40771</v>
      </c>
      <c r="D145" s="6">
        <f t="shared" si="20"/>
        <v>40590</v>
      </c>
      <c r="E145" s="6">
        <f t="shared" si="21"/>
        <v>40406</v>
      </c>
      <c r="F145" s="6">
        <f t="shared" si="22"/>
        <v>40225</v>
      </c>
      <c r="G145" s="6">
        <f t="shared" si="23"/>
        <v>40041</v>
      </c>
      <c r="H145" s="6">
        <f t="shared" si="24"/>
        <v>39860</v>
      </c>
      <c r="I145" s="6">
        <f t="shared" si="25"/>
        <v>39676</v>
      </c>
      <c r="J145" s="6">
        <f t="shared" si="26"/>
        <v>39494</v>
      </c>
      <c r="K145" s="6">
        <f t="shared" si="27"/>
        <v>39310</v>
      </c>
      <c r="L145" s="6">
        <f t="shared" si="28"/>
        <v>39129</v>
      </c>
      <c r="M145" s="6">
        <f t="shared" si="29"/>
        <v>38945</v>
      </c>
      <c r="N145" s="6">
        <v>38938</v>
      </c>
      <c r="O145" s="13">
        <v>35.35</v>
      </c>
      <c r="P145" s="14">
        <v>1219.5</v>
      </c>
      <c r="Q145" s="9">
        <v>-144.90875714392399</v>
      </c>
      <c r="R145" s="9">
        <v>-145.45812198852599</v>
      </c>
      <c r="S145" s="9">
        <v>-154.11463307449699</v>
      </c>
      <c r="T145" s="9">
        <v>-148.11148999169399</v>
      </c>
      <c r="U145" s="9">
        <v>-146.23075437589401</v>
      </c>
      <c r="V145" s="9">
        <v>-147.745273161299</v>
      </c>
      <c r="W145" s="9">
        <v>-136.57665708114499</v>
      </c>
      <c r="X145" s="9">
        <v>-136.12635587399001</v>
      </c>
      <c r="Y145" s="9">
        <v>-147.89813520729101</v>
      </c>
      <c r="Z145" s="9">
        <v>-143.39278052614199</v>
      </c>
    </row>
    <row r="146" spans="1:26" x14ac:dyDescent="0.25">
      <c r="A146" s="1" t="s">
        <v>204</v>
      </c>
      <c r="B146" s="5" t="s">
        <v>426</v>
      </c>
      <c r="C146" s="3">
        <v>43507</v>
      </c>
      <c r="D146" s="6">
        <f t="shared" si="20"/>
        <v>43323</v>
      </c>
      <c r="E146" s="6">
        <f t="shared" si="21"/>
        <v>43142</v>
      </c>
      <c r="F146" s="6">
        <f t="shared" si="22"/>
        <v>42958</v>
      </c>
      <c r="G146" s="6">
        <f t="shared" si="23"/>
        <v>42777</v>
      </c>
      <c r="H146" s="6">
        <f t="shared" si="24"/>
        <v>42593</v>
      </c>
      <c r="I146" s="6">
        <f t="shared" si="25"/>
        <v>42411</v>
      </c>
      <c r="J146" s="6">
        <f t="shared" si="26"/>
        <v>42227</v>
      </c>
      <c r="K146" s="6">
        <f t="shared" si="27"/>
        <v>42046</v>
      </c>
      <c r="L146" s="6">
        <f t="shared" si="28"/>
        <v>41862</v>
      </c>
      <c r="M146" s="6">
        <f t="shared" si="29"/>
        <v>41681</v>
      </c>
      <c r="N146" s="6">
        <v>36627</v>
      </c>
      <c r="O146" s="13">
        <v>274.21805999999998</v>
      </c>
      <c r="P146" s="14">
        <v>1208.4516000000001</v>
      </c>
      <c r="Q146" s="9">
        <v>-138.06078539790499</v>
      </c>
      <c r="R146" s="9">
        <v>-146.42212828353601</v>
      </c>
      <c r="S146" s="9">
        <v>-137.07963940874299</v>
      </c>
      <c r="T146" s="9">
        <v>-136.84118453502899</v>
      </c>
      <c r="U146" s="9">
        <v>-134.80826181113599</v>
      </c>
      <c r="V146" s="9">
        <v>-137.638389084251</v>
      </c>
      <c r="W146" s="9">
        <v>-129.49164160908799</v>
      </c>
      <c r="X146" s="9">
        <v>-130.99291271669199</v>
      </c>
      <c r="Y146" s="9">
        <v>-133.438709627317</v>
      </c>
      <c r="Z146" s="9">
        <v>-161.30537605925301</v>
      </c>
    </row>
    <row r="147" spans="1:26" x14ac:dyDescent="0.25">
      <c r="A147" s="1" t="s">
        <v>94</v>
      </c>
      <c r="B147" s="5" t="s">
        <v>316</v>
      </c>
      <c r="C147" s="3">
        <v>39661</v>
      </c>
      <c r="D147" s="6">
        <f t="shared" si="20"/>
        <v>39479</v>
      </c>
      <c r="E147" s="6">
        <f t="shared" si="21"/>
        <v>39295</v>
      </c>
      <c r="F147" s="6">
        <f t="shared" si="22"/>
        <v>39114</v>
      </c>
      <c r="G147" s="6">
        <f t="shared" si="23"/>
        <v>38930</v>
      </c>
      <c r="H147" s="6">
        <f t="shared" si="24"/>
        <v>38749</v>
      </c>
      <c r="I147" s="6">
        <f t="shared" si="25"/>
        <v>38565</v>
      </c>
      <c r="J147" s="6">
        <f t="shared" si="26"/>
        <v>38384</v>
      </c>
      <c r="K147" s="6">
        <f t="shared" si="27"/>
        <v>38200</v>
      </c>
      <c r="L147" s="6">
        <f t="shared" si="28"/>
        <v>38018</v>
      </c>
      <c r="M147" s="6">
        <f t="shared" si="29"/>
        <v>37834</v>
      </c>
      <c r="N147" s="6">
        <v>37777</v>
      </c>
      <c r="O147" s="13">
        <v>33.512999999999998</v>
      </c>
      <c r="P147" s="14">
        <v>1201.7</v>
      </c>
      <c r="Q147" s="9">
        <v>-183.92814777298301</v>
      </c>
      <c r="R147" s="9">
        <v>-118.968076333139</v>
      </c>
      <c r="S147" s="9">
        <v>-120.113274312835</v>
      </c>
      <c r="T147" s="9">
        <v>-116.141630002997</v>
      </c>
      <c r="U147" s="9">
        <v>-145.921619277464</v>
      </c>
      <c r="V147" s="9">
        <v>-144.70603908773401</v>
      </c>
      <c r="W147" s="9">
        <v>-145.25275531712501</v>
      </c>
      <c r="X147" s="9">
        <v>-145.00237743427201</v>
      </c>
      <c r="Y147" s="9">
        <v>-149.313773376993</v>
      </c>
      <c r="Z147" s="9">
        <v>-130.03811409824399</v>
      </c>
    </row>
    <row r="148" spans="1:26" x14ac:dyDescent="0.25">
      <c r="A148" s="1" t="s">
        <v>116</v>
      </c>
      <c r="B148" s="5" t="s">
        <v>338</v>
      </c>
      <c r="C148" s="3">
        <v>42557</v>
      </c>
      <c r="D148" s="6">
        <f t="shared" si="20"/>
        <v>42375</v>
      </c>
      <c r="E148" s="6">
        <f t="shared" si="21"/>
        <v>42191</v>
      </c>
      <c r="F148" s="6">
        <f t="shared" si="22"/>
        <v>42010</v>
      </c>
      <c r="G148" s="6">
        <f t="shared" si="23"/>
        <v>41826</v>
      </c>
      <c r="H148" s="6">
        <f t="shared" si="24"/>
        <v>41645</v>
      </c>
      <c r="I148" s="6">
        <f t="shared" si="25"/>
        <v>41461</v>
      </c>
      <c r="J148" s="6">
        <f t="shared" si="26"/>
        <v>41280</v>
      </c>
      <c r="K148" s="6">
        <f t="shared" si="27"/>
        <v>41096</v>
      </c>
      <c r="L148" s="6">
        <f t="shared" si="28"/>
        <v>40914</v>
      </c>
      <c r="M148" s="6">
        <f t="shared" si="29"/>
        <v>40730</v>
      </c>
      <c r="N148" s="6">
        <v>41465</v>
      </c>
      <c r="O148" s="13">
        <v>28.31</v>
      </c>
      <c r="P148" s="14">
        <v>1171.4000000000001</v>
      </c>
      <c r="Q148" s="9">
        <v>-128.96717603862501</v>
      </c>
      <c r="R148" s="9">
        <v>-137.773341644867</v>
      </c>
      <c r="S148" s="9">
        <v>-145.26506611769801</v>
      </c>
      <c r="T148" s="9">
        <v>-150.77524212312599</v>
      </c>
      <c r="U148" s="9">
        <v>-156.65714752968699</v>
      </c>
      <c r="V148" s="9">
        <v>-163.04082754897399</v>
      </c>
      <c r="W148" s="9" t="e">
        <v>#N/A</v>
      </c>
      <c r="X148" s="9" t="e">
        <v>#N/A</v>
      </c>
      <c r="Y148" s="9" t="e">
        <v>#N/A</v>
      </c>
      <c r="Z148" s="9" t="e">
        <v>#N/A</v>
      </c>
    </row>
    <row r="149" spans="1:26" x14ac:dyDescent="0.25">
      <c r="A149" s="1" t="s">
        <v>8</v>
      </c>
      <c r="B149" s="5" t="s">
        <v>230</v>
      </c>
      <c r="C149" s="3">
        <v>42760</v>
      </c>
      <c r="D149" s="6">
        <f t="shared" si="20"/>
        <v>42576</v>
      </c>
      <c r="E149" s="6">
        <f t="shared" si="21"/>
        <v>42394</v>
      </c>
      <c r="F149" s="6">
        <f t="shared" si="22"/>
        <v>42210</v>
      </c>
      <c r="G149" s="6">
        <f t="shared" si="23"/>
        <v>42029</v>
      </c>
      <c r="H149" s="6">
        <f t="shared" si="24"/>
        <v>41845</v>
      </c>
      <c r="I149" s="6">
        <f t="shared" si="25"/>
        <v>41664</v>
      </c>
      <c r="J149" s="6">
        <f t="shared" si="26"/>
        <v>41480</v>
      </c>
      <c r="K149" s="6">
        <f t="shared" si="27"/>
        <v>41299</v>
      </c>
      <c r="L149" s="6">
        <f t="shared" si="28"/>
        <v>41115</v>
      </c>
      <c r="M149" s="6">
        <f t="shared" si="29"/>
        <v>40933</v>
      </c>
      <c r="N149" s="6">
        <v>40330</v>
      </c>
      <c r="O149" s="13">
        <v>30.22</v>
      </c>
      <c r="P149" s="14">
        <v>1166.3</v>
      </c>
      <c r="Q149" s="9">
        <v>-120.574241033769</v>
      </c>
      <c r="R149" s="9">
        <v>-101.553865671637</v>
      </c>
      <c r="S149" s="9">
        <v>-121.146957245636</v>
      </c>
      <c r="T149" s="9">
        <v>-103.56132142746701</v>
      </c>
      <c r="U149" s="9">
        <v>-125.523177702691</v>
      </c>
      <c r="V149" s="9">
        <v>-105.08758759313299</v>
      </c>
      <c r="W149" s="9">
        <v>-125.065918677022</v>
      </c>
      <c r="X149" s="9">
        <v>-108.22897639004999</v>
      </c>
      <c r="Y149" s="9">
        <v>-123.528723829551</v>
      </c>
      <c r="Z149" s="9">
        <v>-114.36243611059101</v>
      </c>
    </row>
    <row r="150" spans="1:26" x14ac:dyDescent="0.25">
      <c r="A150" s="1" t="s">
        <v>119</v>
      </c>
      <c r="B150" s="5" t="s">
        <v>341</v>
      </c>
      <c r="C150" s="3">
        <v>40980</v>
      </c>
      <c r="D150" s="6">
        <f t="shared" si="20"/>
        <v>40798</v>
      </c>
      <c r="E150" s="6">
        <f t="shared" si="21"/>
        <v>40614</v>
      </c>
      <c r="F150" s="6">
        <f t="shared" si="22"/>
        <v>40433</v>
      </c>
      <c r="G150" s="6">
        <f t="shared" si="23"/>
        <v>40249</v>
      </c>
      <c r="H150" s="6">
        <f t="shared" si="24"/>
        <v>40068</v>
      </c>
      <c r="I150" s="6">
        <f t="shared" si="25"/>
        <v>39884</v>
      </c>
      <c r="J150" s="6">
        <f t="shared" si="26"/>
        <v>39703</v>
      </c>
      <c r="K150" s="6">
        <f t="shared" si="27"/>
        <v>39519</v>
      </c>
      <c r="L150" s="6">
        <f t="shared" si="28"/>
        <v>39337</v>
      </c>
      <c r="M150" s="6">
        <f t="shared" si="29"/>
        <v>39153</v>
      </c>
      <c r="N150" s="6">
        <v>38870</v>
      </c>
      <c r="O150" s="13">
        <v>31.58</v>
      </c>
      <c r="P150" s="14">
        <v>1149.8</v>
      </c>
      <c r="Q150" s="9">
        <v>-183.569252719605</v>
      </c>
      <c r="R150" s="9">
        <v>-184.50529253378599</v>
      </c>
      <c r="S150" s="9">
        <v>-185.44074372827399</v>
      </c>
      <c r="T150" s="9">
        <v>-186.376324085585</v>
      </c>
      <c r="U150" s="9">
        <v>-192.68537088020699</v>
      </c>
      <c r="V150" s="9">
        <v>-193.56587058764799</v>
      </c>
      <c r="W150" s="9">
        <v>-194.423923544323</v>
      </c>
      <c r="X150" s="9">
        <v>-157.991776898132</v>
      </c>
      <c r="Y150" s="9">
        <v>-154.37234739907001</v>
      </c>
      <c r="Z150" s="9">
        <v>-156.482321085168</v>
      </c>
    </row>
    <row r="151" spans="1:26" x14ac:dyDescent="0.25">
      <c r="A151" s="1" t="s">
        <v>123</v>
      </c>
      <c r="B151" s="5" t="s">
        <v>345</v>
      </c>
      <c r="C151" s="3">
        <v>37991</v>
      </c>
      <c r="D151" s="6">
        <f t="shared" si="20"/>
        <v>37807</v>
      </c>
      <c r="E151" s="6">
        <f t="shared" si="21"/>
        <v>37626</v>
      </c>
      <c r="F151" s="6">
        <f t="shared" si="22"/>
        <v>37442</v>
      </c>
      <c r="G151" s="6">
        <f t="shared" si="23"/>
        <v>37261</v>
      </c>
      <c r="H151" s="6">
        <f t="shared" si="24"/>
        <v>37077</v>
      </c>
      <c r="I151" s="6">
        <f t="shared" si="25"/>
        <v>36896</v>
      </c>
      <c r="J151" s="6">
        <f t="shared" si="26"/>
        <v>36712</v>
      </c>
      <c r="K151" s="6">
        <f t="shared" si="27"/>
        <v>36530</v>
      </c>
      <c r="L151" s="6">
        <f t="shared" si="28"/>
        <v>36346</v>
      </c>
      <c r="M151" s="6">
        <f t="shared" si="29"/>
        <v>36165</v>
      </c>
      <c r="N151" s="6">
        <v>36164</v>
      </c>
      <c r="O151" s="13">
        <v>8.75</v>
      </c>
      <c r="P151" s="14">
        <v>1140.7</v>
      </c>
      <c r="Q151" s="9">
        <v>-148.35853686086099</v>
      </c>
      <c r="R151" s="9">
        <v>-132.112376682774</v>
      </c>
      <c r="S151" s="9">
        <v>-142.03975274832101</v>
      </c>
      <c r="T151" s="9">
        <v>-140.409259702914</v>
      </c>
      <c r="U151" s="9">
        <v>-147.19974038516301</v>
      </c>
      <c r="V151" s="9">
        <v>-150.389482766572</v>
      </c>
      <c r="W151" s="9">
        <v>-156.656698875297</v>
      </c>
      <c r="X151" s="9">
        <v>-163.132234289417</v>
      </c>
      <c r="Y151" s="9">
        <v>-170.970449174479</v>
      </c>
      <c r="Z151" s="9">
        <v>-231.01851851851799</v>
      </c>
    </row>
    <row r="152" spans="1:26" x14ac:dyDescent="0.25">
      <c r="A152" s="1" t="s">
        <v>48</v>
      </c>
      <c r="B152" s="5" t="s">
        <v>270</v>
      </c>
      <c r="C152" s="3">
        <v>41109</v>
      </c>
      <c r="D152" s="6">
        <f t="shared" si="20"/>
        <v>40927</v>
      </c>
      <c r="E152" s="6">
        <f t="shared" si="21"/>
        <v>40743</v>
      </c>
      <c r="F152" s="6">
        <f t="shared" si="22"/>
        <v>40562</v>
      </c>
      <c r="G152" s="6">
        <f t="shared" si="23"/>
        <v>40378</v>
      </c>
      <c r="H152" s="6">
        <f t="shared" si="24"/>
        <v>40197</v>
      </c>
      <c r="I152" s="6">
        <f t="shared" si="25"/>
        <v>40013</v>
      </c>
      <c r="J152" s="6">
        <f t="shared" si="26"/>
        <v>39832</v>
      </c>
      <c r="K152" s="6">
        <f t="shared" si="27"/>
        <v>39648</v>
      </c>
      <c r="L152" s="6">
        <f t="shared" si="28"/>
        <v>39466</v>
      </c>
      <c r="M152" s="6">
        <f t="shared" si="29"/>
        <v>39282</v>
      </c>
      <c r="N152" s="6">
        <v>38792</v>
      </c>
      <c r="O152" s="13">
        <v>103.419</v>
      </c>
      <c r="P152" s="14">
        <v>1120.7</v>
      </c>
      <c r="Q152" s="9">
        <v>-135.55584727562601</v>
      </c>
      <c r="R152" s="9">
        <v>-137.73767023358101</v>
      </c>
      <c r="S152" s="9">
        <v>-133.87457180769701</v>
      </c>
      <c r="T152" s="9">
        <v>-137.76772333788199</v>
      </c>
      <c r="U152" s="9">
        <v>-137.84485077489401</v>
      </c>
      <c r="V152" s="9">
        <v>-149.392518864957</v>
      </c>
      <c r="W152" s="9">
        <v>-154.82620617652501</v>
      </c>
      <c r="X152" s="9">
        <v>-152.803051239361</v>
      </c>
      <c r="Y152" s="9">
        <v>-151.44727193057301</v>
      </c>
      <c r="Z152" s="9">
        <v>-147.52387800685699</v>
      </c>
    </row>
    <row r="153" spans="1:26" x14ac:dyDescent="0.25">
      <c r="A153" s="1" t="s">
        <v>33</v>
      </c>
      <c r="B153" s="5" t="s">
        <v>255</v>
      </c>
      <c r="C153" s="3">
        <v>41436</v>
      </c>
      <c r="D153" s="6">
        <f t="shared" si="20"/>
        <v>41254</v>
      </c>
      <c r="E153" s="6">
        <f t="shared" si="21"/>
        <v>41071</v>
      </c>
      <c r="F153" s="6">
        <f t="shared" si="22"/>
        <v>40888</v>
      </c>
      <c r="G153" s="6">
        <f t="shared" si="23"/>
        <v>40705</v>
      </c>
      <c r="H153" s="6">
        <f t="shared" si="24"/>
        <v>40523</v>
      </c>
      <c r="I153" s="6">
        <f t="shared" si="25"/>
        <v>40340</v>
      </c>
      <c r="J153" s="6">
        <f t="shared" si="26"/>
        <v>40158</v>
      </c>
      <c r="K153" s="6">
        <f t="shared" si="27"/>
        <v>39975</v>
      </c>
      <c r="L153" s="6">
        <f t="shared" si="28"/>
        <v>39793</v>
      </c>
      <c r="M153" s="6">
        <f t="shared" si="29"/>
        <v>39610</v>
      </c>
      <c r="N153" s="6">
        <v>38624</v>
      </c>
      <c r="O153" s="13">
        <v>48.89</v>
      </c>
      <c r="P153" s="14">
        <v>1118.3</v>
      </c>
      <c r="Q153" s="9">
        <v>-96.646226673182397</v>
      </c>
      <c r="R153" s="9">
        <v>-99.091918657589005</v>
      </c>
      <c r="S153" s="9">
        <v>-98.7903626262041</v>
      </c>
      <c r="T153" s="9">
        <v>-97.102583122393199</v>
      </c>
      <c r="U153" s="9">
        <v>-97.394033466501696</v>
      </c>
      <c r="V153" s="9">
        <v>-92.686306931405994</v>
      </c>
      <c r="W153" s="9">
        <v>-95.9695627657036</v>
      </c>
      <c r="X153" s="9">
        <v>-97.920364620544404</v>
      </c>
      <c r="Y153" s="9">
        <v>-96.918150599272295</v>
      </c>
      <c r="Z153" s="9">
        <v>-98.979904624633505</v>
      </c>
    </row>
    <row r="154" spans="1:26" x14ac:dyDescent="0.25">
      <c r="A154" s="1" t="s">
        <v>120</v>
      </c>
      <c r="B154" s="5" t="s">
        <v>342</v>
      </c>
      <c r="C154" s="3">
        <v>40884</v>
      </c>
      <c r="D154" s="6">
        <f t="shared" si="20"/>
        <v>40701</v>
      </c>
      <c r="E154" s="6">
        <f t="shared" si="21"/>
        <v>40519</v>
      </c>
      <c r="F154" s="6">
        <f t="shared" si="22"/>
        <v>40336</v>
      </c>
      <c r="G154" s="6">
        <f t="shared" si="23"/>
        <v>40154</v>
      </c>
      <c r="H154" s="6">
        <f t="shared" si="24"/>
        <v>39971</v>
      </c>
      <c r="I154" s="6">
        <f t="shared" si="25"/>
        <v>39789</v>
      </c>
      <c r="J154" s="6">
        <f t="shared" si="26"/>
        <v>39606</v>
      </c>
      <c r="K154" s="6">
        <f t="shared" si="27"/>
        <v>39423</v>
      </c>
      <c r="L154" s="6">
        <f t="shared" si="28"/>
        <v>39240</v>
      </c>
      <c r="M154" s="6">
        <f t="shared" si="29"/>
        <v>39058</v>
      </c>
      <c r="N154" s="6">
        <v>39043</v>
      </c>
      <c r="O154" s="13">
        <v>66.7</v>
      </c>
      <c r="P154" s="14">
        <v>1108.0999999999999</v>
      </c>
      <c r="Q154" s="9">
        <v>-184.04015354932901</v>
      </c>
      <c r="R154" s="9">
        <v>-190.55003173910299</v>
      </c>
      <c r="S154" s="9">
        <v>-185.281363769309</v>
      </c>
      <c r="T154" s="9">
        <v>-186.23303720890701</v>
      </c>
      <c r="U154" s="9">
        <v>-193.152817238719</v>
      </c>
      <c r="V154" s="9">
        <v>-193.997124422322</v>
      </c>
      <c r="W154" s="9">
        <v>-187.36278599074399</v>
      </c>
      <c r="X154" s="9">
        <v>-151.13346666390501</v>
      </c>
      <c r="Y154" s="9">
        <v>-153.474359622409</v>
      </c>
      <c r="Z154" s="9">
        <v>-154.60454563316</v>
      </c>
    </row>
    <row r="155" spans="1:26" x14ac:dyDescent="0.25">
      <c r="A155" s="1" t="s">
        <v>7</v>
      </c>
      <c r="B155" s="5" t="s">
        <v>229</v>
      </c>
      <c r="C155" s="3">
        <v>40807</v>
      </c>
      <c r="D155" s="6">
        <f t="shared" si="20"/>
        <v>40623</v>
      </c>
      <c r="E155" s="6">
        <f t="shared" si="21"/>
        <v>40442</v>
      </c>
      <c r="F155" s="6">
        <f t="shared" si="22"/>
        <v>40258</v>
      </c>
      <c r="G155" s="6">
        <f t="shared" si="23"/>
        <v>40077</v>
      </c>
      <c r="H155" s="6">
        <f t="shared" si="24"/>
        <v>39893</v>
      </c>
      <c r="I155" s="6">
        <f t="shared" si="25"/>
        <v>39712</v>
      </c>
      <c r="J155" s="6">
        <f t="shared" si="26"/>
        <v>39528</v>
      </c>
      <c r="K155" s="6">
        <f t="shared" si="27"/>
        <v>39346</v>
      </c>
      <c r="L155" s="6">
        <f t="shared" si="28"/>
        <v>39162</v>
      </c>
      <c r="M155" s="6">
        <f t="shared" si="29"/>
        <v>38981</v>
      </c>
      <c r="N155" s="6">
        <v>38737</v>
      </c>
      <c r="O155" s="13">
        <v>19.5</v>
      </c>
      <c r="P155" s="14">
        <v>1107.7</v>
      </c>
      <c r="Q155" s="9">
        <v>-217.916666666666</v>
      </c>
      <c r="R155" s="9">
        <v>-217.916666666666</v>
      </c>
      <c r="S155" s="9">
        <v>-217.916666666666</v>
      </c>
      <c r="T155" s="9">
        <v>-217.916666666666</v>
      </c>
      <c r="U155" s="9">
        <v>-217.916666666666</v>
      </c>
      <c r="V155" s="9">
        <v>-217.916666666666</v>
      </c>
      <c r="W155" s="9">
        <v>-217.916666666666</v>
      </c>
      <c r="X155" s="9">
        <v>-217.916666666666</v>
      </c>
      <c r="Y155" s="9">
        <v>-217.916666666666</v>
      </c>
      <c r="Z155" s="9">
        <v>-217.916666666666</v>
      </c>
    </row>
    <row r="156" spans="1:26" x14ac:dyDescent="0.25">
      <c r="A156" s="1" t="s">
        <v>152</v>
      </c>
      <c r="B156" s="5" t="s">
        <v>374</v>
      </c>
      <c r="C156" s="3">
        <v>42664</v>
      </c>
      <c r="D156" s="6">
        <f t="shared" si="20"/>
        <v>42481</v>
      </c>
      <c r="E156" s="6">
        <f t="shared" si="21"/>
        <v>42298</v>
      </c>
      <c r="F156" s="6">
        <f t="shared" si="22"/>
        <v>42115</v>
      </c>
      <c r="G156" s="6">
        <f t="shared" si="23"/>
        <v>41933</v>
      </c>
      <c r="H156" s="6">
        <f t="shared" si="24"/>
        <v>41750</v>
      </c>
      <c r="I156" s="6">
        <f t="shared" si="25"/>
        <v>41568</v>
      </c>
      <c r="J156" s="6">
        <f t="shared" si="26"/>
        <v>41385</v>
      </c>
      <c r="K156" s="6">
        <f t="shared" si="27"/>
        <v>41203</v>
      </c>
      <c r="L156" s="6">
        <f t="shared" si="28"/>
        <v>41020</v>
      </c>
      <c r="M156" s="6">
        <f t="shared" si="29"/>
        <v>40837</v>
      </c>
      <c r="N156" s="6">
        <v>41026</v>
      </c>
      <c r="O156" s="13">
        <v>163.5</v>
      </c>
      <c r="P156" s="14">
        <v>1086</v>
      </c>
      <c r="Q156" s="9">
        <v>-181.38572443756601</v>
      </c>
      <c r="R156" s="9">
        <v>-147.396570175314</v>
      </c>
      <c r="S156" s="9">
        <v>-163.41819223800599</v>
      </c>
      <c r="T156" s="9">
        <v>-165.143959475548</v>
      </c>
      <c r="U156" s="9">
        <v>-181.761780845125</v>
      </c>
      <c r="V156" s="9">
        <v>-185.08903518805599</v>
      </c>
      <c r="W156" s="9">
        <v>-199.271280677042</v>
      </c>
      <c r="X156" s="9">
        <v>-191.318438958716</v>
      </c>
      <c r="Y156" s="9">
        <v>-207.99833779955699</v>
      </c>
      <c r="Z156" s="9" t="e">
        <v>#N/A</v>
      </c>
    </row>
    <row r="157" spans="1:26" x14ac:dyDescent="0.25">
      <c r="A157" s="1" t="s">
        <v>14</v>
      </c>
      <c r="B157" s="5" t="s">
        <v>236</v>
      </c>
      <c r="C157" s="3">
        <v>42648</v>
      </c>
      <c r="D157" s="6">
        <f t="shared" si="20"/>
        <v>42465</v>
      </c>
      <c r="E157" s="6">
        <f t="shared" si="21"/>
        <v>42282</v>
      </c>
      <c r="F157" s="6">
        <f t="shared" si="22"/>
        <v>42099</v>
      </c>
      <c r="G157" s="6">
        <f t="shared" si="23"/>
        <v>41917</v>
      </c>
      <c r="H157" s="6">
        <f t="shared" si="24"/>
        <v>41734</v>
      </c>
      <c r="I157" s="6">
        <f t="shared" si="25"/>
        <v>41552</v>
      </c>
      <c r="J157" s="6">
        <f t="shared" si="26"/>
        <v>41369</v>
      </c>
      <c r="K157" s="6">
        <f t="shared" si="27"/>
        <v>41187</v>
      </c>
      <c r="L157" s="6">
        <f t="shared" si="28"/>
        <v>41004</v>
      </c>
      <c r="M157" s="6">
        <f t="shared" si="29"/>
        <v>40821</v>
      </c>
      <c r="N157" s="6">
        <v>38509</v>
      </c>
      <c r="O157" s="13">
        <v>42.43</v>
      </c>
      <c r="P157" s="14">
        <v>1071.8</v>
      </c>
      <c r="Q157" s="9">
        <v>-138.75180779097201</v>
      </c>
      <c r="R157" s="9">
        <v>-112.013108581788</v>
      </c>
      <c r="S157" s="9">
        <v>-140.08380769041099</v>
      </c>
      <c r="T157" s="9">
        <v>-116.58342021449999</v>
      </c>
      <c r="U157" s="9">
        <v>-142.11889485467</v>
      </c>
      <c r="V157" s="9">
        <v>-117.75171316960299</v>
      </c>
      <c r="W157" s="9">
        <v>-142.337593406374</v>
      </c>
      <c r="X157" s="9">
        <v>-117.70804837796901</v>
      </c>
      <c r="Y157" s="9">
        <v>-150.05207447844299</v>
      </c>
      <c r="Z157" s="9">
        <v>-120.61637372325499</v>
      </c>
    </row>
    <row r="158" spans="1:26" x14ac:dyDescent="0.25">
      <c r="A158" s="1" t="s">
        <v>11</v>
      </c>
      <c r="B158" s="5" t="s">
        <v>233</v>
      </c>
      <c r="C158" s="3">
        <v>38898</v>
      </c>
      <c r="D158" s="6">
        <f t="shared" si="20"/>
        <v>38716</v>
      </c>
      <c r="E158" s="6">
        <f t="shared" si="21"/>
        <v>38533</v>
      </c>
      <c r="F158" s="6">
        <f t="shared" si="22"/>
        <v>38351</v>
      </c>
      <c r="G158" s="6">
        <f t="shared" si="23"/>
        <v>38168</v>
      </c>
      <c r="H158" s="6">
        <f t="shared" si="24"/>
        <v>37985</v>
      </c>
      <c r="I158" s="6">
        <f t="shared" si="25"/>
        <v>37802</v>
      </c>
      <c r="J158" s="6">
        <f t="shared" si="26"/>
        <v>37620</v>
      </c>
      <c r="K158" s="6">
        <f t="shared" si="27"/>
        <v>37437</v>
      </c>
      <c r="L158" s="6">
        <f t="shared" si="28"/>
        <v>37255</v>
      </c>
      <c r="M158" s="6">
        <f t="shared" si="29"/>
        <v>37072</v>
      </c>
      <c r="N158" s="6">
        <v>36341</v>
      </c>
      <c r="O158" s="13">
        <v>17.312999999999999</v>
      </c>
      <c r="P158" s="14">
        <v>1070.5999999999999</v>
      </c>
      <c r="Q158" s="9">
        <v>-147.609789435967</v>
      </c>
      <c r="R158" s="9">
        <v>-152.65093449155501</v>
      </c>
      <c r="S158" s="9">
        <v>-140.24596899820099</v>
      </c>
      <c r="T158" s="9">
        <v>-140.13362484469101</v>
      </c>
      <c r="U158" s="9">
        <v>-138.793516847945</v>
      </c>
      <c r="V158" s="9">
        <v>-142.00678736348601</v>
      </c>
      <c r="W158" s="9">
        <v>-123.64758969746001</v>
      </c>
      <c r="X158" s="9">
        <v>-133.16389008983401</v>
      </c>
      <c r="Y158" s="9">
        <v>-142.64845954006901</v>
      </c>
      <c r="Z158" s="9">
        <v>-148.377786472303</v>
      </c>
    </row>
    <row r="159" spans="1:26" x14ac:dyDescent="0.25">
      <c r="A159" s="1" t="s">
        <v>201</v>
      </c>
      <c r="B159" s="5" t="s">
        <v>423</v>
      </c>
      <c r="C159" s="3">
        <v>42933</v>
      </c>
      <c r="D159" s="6">
        <f t="shared" si="20"/>
        <v>42752</v>
      </c>
      <c r="E159" s="6">
        <f t="shared" si="21"/>
        <v>42568</v>
      </c>
      <c r="F159" s="6">
        <f t="shared" si="22"/>
        <v>42386</v>
      </c>
      <c r="G159" s="6">
        <f t="shared" si="23"/>
        <v>42202</v>
      </c>
      <c r="H159" s="6">
        <f t="shared" si="24"/>
        <v>42021</v>
      </c>
      <c r="I159" s="6">
        <f t="shared" si="25"/>
        <v>41837</v>
      </c>
      <c r="J159" s="6">
        <f t="shared" si="26"/>
        <v>41656</v>
      </c>
      <c r="K159" s="6">
        <f t="shared" si="27"/>
        <v>41472</v>
      </c>
      <c r="L159" s="6">
        <f t="shared" si="28"/>
        <v>41291</v>
      </c>
      <c r="M159" s="6">
        <f t="shared" si="29"/>
        <v>41107</v>
      </c>
      <c r="N159" s="6">
        <v>41841</v>
      </c>
      <c r="O159" s="13">
        <v>12.5</v>
      </c>
      <c r="P159" s="14">
        <v>1059.4000000000001</v>
      </c>
      <c r="Q159" s="9">
        <v>-171.207497446471</v>
      </c>
      <c r="R159" s="9">
        <v>-168.83361707160799</v>
      </c>
      <c r="S159" s="9">
        <v>-174.34596258376499</v>
      </c>
      <c r="T159" s="9">
        <v>-170.60212168572301</v>
      </c>
      <c r="U159" s="9">
        <v>-186.96507082441801</v>
      </c>
      <c r="V159" s="9" t="e">
        <v>#N/A</v>
      </c>
      <c r="W159" s="9" t="e">
        <v>#N/A</v>
      </c>
      <c r="X159" s="9" t="e">
        <v>#N/A</v>
      </c>
      <c r="Y159" s="9" t="e">
        <v>#N/A</v>
      </c>
      <c r="Z159" s="9" t="e">
        <v>#N/A</v>
      </c>
    </row>
    <row r="160" spans="1:26" x14ac:dyDescent="0.25">
      <c r="A160" s="1" t="s">
        <v>149</v>
      </c>
      <c r="B160" s="5" t="s">
        <v>371</v>
      </c>
      <c r="C160" s="3">
        <v>40344</v>
      </c>
      <c r="D160" s="6">
        <f t="shared" si="20"/>
        <v>40162</v>
      </c>
      <c r="E160" s="6">
        <f t="shared" si="21"/>
        <v>39979</v>
      </c>
      <c r="F160" s="6">
        <f t="shared" si="22"/>
        <v>39797</v>
      </c>
      <c r="G160" s="6">
        <f t="shared" si="23"/>
        <v>39614</v>
      </c>
      <c r="H160" s="6">
        <f t="shared" si="24"/>
        <v>39431</v>
      </c>
      <c r="I160" s="6">
        <f t="shared" si="25"/>
        <v>39248</v>
      </c>
      <c r="J160" s="6">
        <f t="shared" si="26"/>
        <v>39066</v>
      </c>
      <c r="K160" s="6">
        <f t="shared" si="27"/>
        <v>38883</v>
      </c>
      <c r="L160" s="6">
        <f t="shared" si="28"/>
        <v>38701</v>
      </c>
      <c r="M160" s="6">
        <f t="shared" si="29"/>
        <v>38518</v>
      </c>
      <c r="N160" s="6">
        <v>38219</v>
      </c>
      <c r="O160" s="13">
        <v>12.53</v>
      </c>
      <c r="P160" s="14">
        <v>1054.9000000000001</v>
      </c>
      <c r="Q160" s="9">
        <v>-143.706313534412</v>
      </c>
      <c r="R160" s="9">
        <v>-149.902914842276</v>
      </c>
      <c r="S160" s="9">
        <v>-152.229053969212</v>
      </c>
      <c r="T160" s="9">
        <v>-148.572260476677</v>
      </c>
      <c r="U160" s="9">
        <v>-144.75608136413501</v>
      </c>
      <c r="V160" s="9">
        <v>-156.81054816044301</v>
      </c>
      <c r="W160" s="9">
        <v>-160.681272933309</v>
      </c>
      <c r="X160" s="9">
        <v>-152.14975212667099</v>
      </c>
      <c r="Y160" s="9">
        <v>-154.071576083308</v>
      </c>
      <c r="Z160" s="9">
        <v>-126.942923136918</v>
      </c>
    </row>
    <row r="161" spans="1:26" x14ac:dyDescent="0.25">
      <c r="A161" s="1" t="s">
        <v>175</v>
      </c>
      <c r="B161" s="5" t="s">
        <v>397</v>
      </c>
      <c r="C161" s="3">
        <v>43244</v>
      </c>
      <c r="D161" s="6">
        <f t="shared" si="20"/>
        <v>43063</v>
      </c>
      <c r="E161" s="6">
        <f t="shared" si="21"/>
        <v>42879</v>
      </c>
      <c r="F161" s="6">
        <f t="shared" si="22"/>
        <v>42698</v>
      </c>
      <c r="G161" s="6">
        <f t="shared" si="23"/>
        <v>42514</v>
      </c>
      <c r="H161" s="6">
        <f t="shared" si="24"/>
        <v>42332</v>
      </c>
      <c r="I161" s="6">
        <f t="shared" si="25"/>
        <v>42148</v>
      </c>
      <c r="J161" s="6">
        <f t="shared" si="26"/>
        <v>41967</v>
      </c>
      <c r="K161" s="6">
        <f t="shared" si="27"/>
        <v>41783</v>
      </c>
      <c r="L161" s="6">
        <f t="shared" si="28"/>
        <v>41602</v>
      </c>
      <c r="M161" s="6">
        <f t="shared" si="29"/>
        <v>41418</v>
      </c>
      <c r="N161" s="6">
        <v>39617</v>
      </c>
      <c r="O161" s="13">
        <v>287.8</v>
      </c>
      <c r="P161" s="14">
        <v>1053.2617</v>
      </c>
      <c r="Q161" s="9">
        <v>-145.774760635164</v>
      </c>
      <c r="R161" s="9">
        <v>-148.331048559984</v>
      </c>
      <c r="S161" s="9">
        <v>-154.616150825273</v>
      </c>
      <c r="T161" s="9">
        <v>-154.34653356947999</v>
      </c>
      <c r="U161" s="9">
        <v>-158.152551234714</v>
      </c>
      <c r="V161" s="9">
        <v>-149.776907439968</v>
      </c>
      <c r="W161" s="9">
        <v>-146.047109507405</v>
      </c>
      <c r="X161" s="9">
        <v>-146.46801684880199</v>
      </c>
      <c r="Y161" s="9">
        <v>-148.53013699485501</v>
      </c>
      <c r="Z161" s="9">
        <v>-149.48485889521999</v>
      </c>
    </row>
    <row r="162" spans="1:26" x14ac:dyDescent="0.25">
      <c r="A162" s="1" t="s">
        <v>199</v>
      </c>
      <c r="B162" s="5" t="s">
        <v>421</v>
      </c>
      <c r="C162" s="3">
        <v>42706</v>
      </c>
      <c r="D162" s="6">
        <f t="shared" si="20"/>
        <v>42523</v>
      </c>
      <c r="E162" s="6">
        <f t="shared" si="21"/>
        <v>42340</v>
      </c>
      <c r="F162" s="6">
        <f t="shared" si="22"/>
        <v>42157</v>
      </c>
      <c r="G162" s="6">
        <f t="shared" si="23"/>
        <v>41975</v>
      </c>
      <c r="H162" s="6">
        <f t="shared" si="24"/>
        <v>41792</v>
      </c>
      <c r="I162" s="6">
        <f t="shared" si="25"/>
        <v>41610</v>
      </c>
      <c r="J162" s="6">
        <f t="shared" si="26"/>
        <v>41427</v>
      </c>
      <c r="K162" s="6">
        <f t="shared" si="27"/>
        <v>41245</v>
      </c>
      <c r="L162" s="6">
        <f t="shared" si="28"/>
        <v>41062</v>
      </c>
      <c r="M162" s="6">
        <f t="shared" si="29"/>
        <v>40879</v>
      </c>
      <c r="N162" s="6">
        <v>41639</v>
      </c>
      <c r="O162" s="13">
        <v>12</v>
      </c>
      <c r="P162" s="14">
        <v>1047</v>
      </c>
      <c r="Q162" s="9">
        <v>-196.56587558613299</v>
      </c>
      <c r="R162" s="9">
        <v>-170.10090549417001</v>
      </c>
      <c r="S162" s="9">
        <v>-184.92975214827899</v>
      </c>
      <c r="T162" s="9">
        <v>-180.22683944372599</v>
      </c>
      <c r="U162" s="9">
        <v>-206.826287983762</v>
      </c>
      <c r="V162" s="9">
        <v>-205.547410803688</v>
      </c>
      <c r="W162" s="9" t="e">
        <v>#N/A</v>
      </c>
      <c r="X162" s="9" t="e">
        <v>#N/A</v>
      </c>
      <c r="Y162" s="9" t="e">
        <v>#N/A</v>
      </c>
      <c r="Z162" s="9" t="e">
        <v>#N/A</v>
      </c>
    </row>
    <row r="163" spans="1:26" x14ac:dyDescent="0.25">
      <c r="A163" s="1" t="s">
        <v>81</v>
      </c>
      <c r="B163" s="5" t="s">
        <v>303</v>
      </c>
      <c r="C163" s="3">
        <v>40053</v>
      </c>
      <c r="D163" s="6">
        <f t="shared" si="20"/>
        <v>39872</v>
      </c>
      <c r="E163" s="6">
        <f t="shared" si="21"/>
        <v>39688</v>
      </c>
      <c r="F163" s="6">
        <f t="shared" si="22"/>
        <v>39506</v>
      </c>
      <c r="G163" s="6">
        <f t="shared" si="23"/>
        <v>39322</v>
      </c>
      <c r="H163" s="6">
        <f t="shared" si="24"/>
        <v>39141</v>
      </c>
      <c r="I163" s="6">
        <f t="shared" si="25"/>
        <v>38957</v>
      </c>
      <c r="J163" s="6">
        <f t="shared" si="26"/>
        <v>38776</v>
      </c>
      <c r="K163" s="6">
        <f t="shared" si="27"/>
        <v>38592</v>
      </c>
      <c r="L163" s="6">
        <f t="shared" si="28"/>
        <v>38411</v>
      </c>
      <c r="M163" s="6">
        <f t="shared" si="29"/>
        <v>38227</v>
      </c>
      <c r="N163" s="6">
        <v>38188</v>
      </c>
      <c r="O163" s="13">
        <v>29.85</v>
      </c>
      <c r="P163" s="14">
        <v>1028.0999999999999</v>
      </c>
      <c r="Q163" s="9">
        <v>-143.988330285568</v>
      </c>
      <c r="R163" s="9">
        <v>-133.57270996563301</v>
      </c>
      <c r="S163" s="9">
        <v>-144.022443341778</v>
      </c>
      <c r="T163" s="9">
        <v>-108.778693008781</v>
      </c>
      <c r="U163" s="9">
        <v>-145.69838695292799</v>
      </c>
      <c r="V163" s="9">
        <v>-141.56793963670799</v>
      </c>
      <c r="W163" s="9">
        <v>-147.44035188459401</v>
      </c>
      <c r="X163" s="9">
        <v>-135.68262945993101</v>
      </c>
      <c r="Y163" s="9">
        <v>-147.71940496245</v>
      </c>
      <c r="Z163" s="9">
        <v>-130.92782047590001</v>
      </c>
    </row>
    <row r="164" spans="1:26" x14ac:dyDescent="0.25">
      <c r="A164" s="1" t="s">
        <v>121</v>
      </c>
      <c r="B164" s="5" t="s">
        <v>343</v>
      </c>
      <c r="C164" s="3">
        <v>40798</v>
      </c>
      <c r="D164" s="6">
        <f t="shared" si="20"/>
        <v>40614</v>
      </c>
      <c r="E164" s="6">
        <f t="shared" si="21"/>
        <v>40433</v>
      </c>
      <c r="F164" s="6">
        <f t="shared" si="22"/>
        <v>40249</v>
      </c>
      <c r="G164" s="6">
        <f t="shared" si="23"/>
        <v>40068</v>
      </c>
      <c r="H164" s="6">
        <f t="shared" si="24"/>
        <v>39884</v>
      </c>
      <c r="I164" s="6">
        <f t="shared" si="25"/>
        <v>39703</v>
      </c>
      <c r="J164" s="6">
        <f t="shared" si="26"/>
        <v>39519</v>
      </c>
      <c r="K164" s="6">
        <f t="shared" si="27"/>
        <v>39337</v>
      </c>
      <c r="L164" s="6">
        <f t="shared" si="28"/>
        <v>39153</v>
      </c>
      <c r="M164" s="6">
        <f t="shared" si="29"/>
        <v>38972</v>
      </c>
      <c r="N164" s="6">
        <v>38006</v>
      </c>
      <c r="O164" s="13">
        <v>35.950000000000003</v>
      </c>
      <c r="P164" s="14">
        <v>1008.5</v>
      </c>
      <c r="Q164" s="9">
        <v>-183.521797047268</v>
      </c>
      <c r="R164" s="9">
        <v>-184.6194168355</v>
      </c>
      <c r="S164" s="9">
        <v>-175.58803518961099</v>
      </c>
      <c r="T164" s="9">
        <v>-177.35119917600301</v>
      </c>
      <c r="U164" s="9">
        <v>-172.64432216726399</v>
      </c>
      <c r="V164" s="9">
        <v>-193.726840145604</v>
      </c>
      <c r="W164" s="9">
        <v>-180.156872650265</v>
      </c>
      <c r="X164" s="9">
        <v>-177.07764371633201</v>
      </c>
      <c r="Y164" s="9">
        <v>-174.95375075446501</v>
      </c>
      <c r="Z164" s="9">
        <v>-176.87335298722601</v>
      </c>
    </row>
    <row r="165" spans="1:26" x14ac:dyDescent="0.25">
      <c r="A165" s="1" t="s">
        <v>203</v>
      </c>
      <c r="B165" s="5" t="s">
        <v>425</v>
      </c>
      <c r="C165" s="3">
        <v>43215</v>
      </c>
      <c r="D165" s="6">
        <f t="shared" si="20"/>
        <v>43033</v>
      </c>
      <c r="E165" s="6">
        <f t="shared" si="21"/>
        <v>42850</v>
      </c>
      <c r="F165" s="6">
        <f t="shared" si="22"/>
        <v>42668</v>
      </c>
      <c r="G165" s="6">
        <f t="shared" si="23"/>
        <v>42485</v>
      </c>
      <c r="H165" s="6">
        <f t="shared" si="24"/>
        <v>42302</v>
      </c>
      <c r="I165" s="6">
        <f t="shared" si="25"/>
        <v>42119</v>
      </c>
      <c r="J165" s="6">
        <f t="shared" si="26"/>
        <v>41937</v>
      </c>
      <c r="K165" s="6">
        <f t="shared" si="27"/>
        <v>41754</v>
      </c>
      <c r="L165" s="6">
        <f t="shared" si="28"/>
        <v>41572</v>
      </c>
      <c r="M165" s="6">
        <f t="shared" si="29"/>
        <v>41389</v>
      </c>
      <c r="N165" s="6">
        <v>39567</v>
      </c>
      <c r="O165" s="13">
        <v>61.607100000000003</v>
      </c>
      <c r="P165" s="14">
        <v>999.69230000000005</v>
      </c>
      <c r="Q165" s="9">
        <v>-157.18787058355201</v>
      </c>
      <c r="R165" s="9">
        <v>-169.08771318915299</v>
      </c>
      <c r="S165" s="9">
        <v>-158.92846245224499</v>
      </c>
      <c r="T165" s="9">
        <v>-164.661426518345</v>
      </c>
      <c r="U165" s="9">
        <v>-160.91326471202399</v>
      </c>
      <c r="V165" s="9">
        <v>-170.43968827497699</v>
      </c>
      <c r="W165" s="9">
        <v>-153.04665663501601</v>
      </c>
      <c r="X165" s="9">
        <v>-158.590712475684</v>
      </c>
      <c r="Y165" s="9">
        <v>-129.93483004604099</v>
      </c>
      <c r="Z165" s="9">
        <v>-175.92863001747699</v>
      </c>
    </row>
    <row r="166" spans="1:26" x14ac:dyDescent="0.25">
      <c r="A166" s="1" t="s">
        <v>55</v>
      </c>
      <c r="B166" s="5" t="s">
        <v>277</v>
      </c>
      <c r="C166" s="3">
        <v>43133</v>
      </c>
      <c r="D166" s="6">
        <f t="shared" si="20"/>
        <v>42949</v>
      </c>
      <c r="E166" s="6">
        <f t="shared" si="21"/>
        <v>42768</v>
      </c>
      <c r="F166" s="6">
        <f t="shared" si="22"/>
        <v>42584</v>
      </c>
      <c r="G166" s="6">
        <f t="shared" si="23"/>
        <v>42402</v>
      </c>
      <c r="H166" s="6">
        <f t="shared" si="24"/>
        <v>42218</v>
      </c>
      <c r="I166" s="6">
        <f t="shared" si="25"/>
        <v>42037</v>
      </c>
      <c r="J166" s="6">
        <f t="shared" si="26"/>
        <v>41853</v>
      </c>
      <c r="K166" s="6">
        <f t="shared" si="27"/>
        <v>41672</v>
      </c>
      <c r="L166" s="6">
        <f t="shared" si="28"/>
        <v>41488</v>
      </c>
      <c r="M166" s="6">
        <f t="shared" si="29"/>
        <v>41307</v>
      </c>
      <c r="N166" s="6">
        <v>39174</v>
      </c>
      <c r="O166" s="13">
        <v>56.97</v>
      </c>
      <c r="P166" s="14">
        <v>992.79909999999995</v>
      </c>
      <c r="Q166" s="9">
        <v>-114.560216628793</v>
      </c>
      <c r="R166" s="9">
        <v>-100.46919657231</v>
      </c>
      <c r="S166" s="9">
        <v>-120.408017905252</v>
      </c>
      <c r="T166" s="9">
        <v>-104.820478290157</v>
      </c>
      <c r="U166" s="9">
        <v>-120.597814152688</v>
      </c>
      <c r="V166" s="9">
        <v>-90.114880351964999</v>
      </c>
      <c r="W166" s="9">
        <v>-120.5834930738</v>
      </c>
      <c r="X166" s="9">
        <v>-89.0139362170015</v>
      </c>
      <c r="Y166" s="9">
        <v>-119.277025855898</v>
      </c>
      <c r="Z166" s="9">
        <v>-89.670531698513201</v>
      </c>
    </row>
    <row r="167" spans="1:26" x14ac:dyDescent="0.25">
      <c r="A167" s="1" t="s">
        <v>137</v>
      </c>
      <c r="B167" s="5" t="s">
        <v>359</v>
      </c>
      <c r="C167" s="3">
        <v>41017</v>
      </c>
      <c r="D167" s="6">
        <f t="shared" si="20"/>
        <v>40834</v>
      </c>
      <c r="E167" s="6">
        <f t="shared" si="21"/>
        <v>40651</v>
      </c>
      <c r="F167" s="6">
        <f t="shared" si="22"/>
        <v>40469</v>
      </c>
      <c r="G167" s="6">
        <f t="shared" si="23"/>
        <v>40286</v>
      </c>
      <c r="H167" s="6">
        <f t="shared" si="24"/>
        <v>40104</v>
      </c>
      <c r="I167" s="6">
        <f t="shared" si="25"/>
        <v>39921</v>
      </c>
      <c r="J167" s="6">
        <f t="shared" si="26"/>
        <v>39739</v>
      </c>
      <c r="K167" s="6">
        <f t="shared" si="27"/>
        <v>39556</v>
      </c>
      <c r="L167" s="6">
        <f t="shared" si="28"/>
        <v>39373</v>
      </c>
      <c r="M167" s="6">
        <f t="shared" si="29"/>
        <v>39190</v>
      </c>
      <c r="N167" s="6">
        <v>36888</v>
      </c>
      <c r="O167" s="13">
        <v>50.75</v>
      </c>
      <c r="P167" s="14">
        <v>990.9</v>
      </c>
      <c r="Q167" s="9">
        <v>-180.04889843149701</v>
      </c>
      <c r="R167" s="9">
        <v>-180.24822685935499</v>
      </c>
      <c r="S167" s="9">
        <v>-180.38977223575901</v>
      </c>
      <c r="T167" s="9">
        <v>-180.58995410545</v>
      </c>
      <c r="U167" s="9">
        <v>-119.9014685521</v>
      </c>
      <c r="V167" s="9">
        <v>-117.81504498922401</v>
      </c>
      <c r="W167" s="9">
        <v>-123.034443898058</v>
      </c>
      <c r="X167" s="9">
        <v>-119.785279050657</v>
      </c>
      <c r="Y167" s="9">
        <v>-123.121650074192</v>
      </c>
      <c r="Z167" s="9">
        <v>-116.670397848307</v>
      </c>
    </row>
    <row r="168" spans="1:26" x14ac:dyDescent="0.25">
      <c r="A168" s="1" t="s">
        <v>105</v>
      </c>
      <c r="B168" s="5" t="s">
        <v>327</v>
      </c>
      <c r="C168" s="3">
        <v>40808</v>
      </c>
      <c r="D168" s="6">
        <f t="shared" si="20"/>
        <v>40624</v>
      </c>
      <c r="E168" s="6">
        <f t="shared" si="21"/>
        <v>40443</v>
      </c>
      <c r="F168" s="6">
        <f t="shared" si="22"/>
        <v>40259</v>
      </c>
      <c r="G168" s="6">
        <f t="shared" si="23"/>
        <v>40078</v>
      </c>
      <c r="H168" s="6">
        <f t="shared" si="24"/>
        <v>39894</v>
      </c>
      <c r="I168" s="6">
        <f t="shared" si="25"/>
        <v>39713</v>
      </c>
      <c r="J168" s="6">
        <f t="shared" si="26"/>
        <v>39529</v>
      </c>
      <c r="K168" s="6">
        <f t="shared" si="27"/>
        <v>39347</v>
      </c>
      <c r="L168" s="6">
        <f t="shared" si="28"/>
        <v>39163</v>
      </c>
      <c r="M168" s="6">
        <f t="shared" si="29"/>
        <v>38982</v>
      </c>
      <c r="N168" s="6">
        <v>38818</v>
      </c>
      <c r="O168" s="13">
        <v>19.55</v>
      </c>
      <c r="P168" s="14">
        <v>985.2</v>
      </c>
      <c r="Q168" s="9">
        <v>-159.99622128901001</v>
      </c>
      <c r="R168" s="9">
        <v>-159.65652703209</v>
      </c>
      <c r="S168" s="9">
        <v>-167.76052014633899</v>
      </c>
      <c r="T168" s="9">
        <v>-170.74733683027</v>
      </c>
      <c r="U168" s="9">
        <v>-167.096398574164</v>
      </c>
      <c r="V168" s="9">
        <v>-166.874328249954</v>
      </c>
      <c r="W168" s="9">
        <v>-156.026053241048</v>
      </c>
      <c r="X168" s="9">
        <v>-156.55844339904701</v>
      </c>
      <c r="Y168" s="9">
        <v>-173.87067303128899</v>
      </c>
      <c r="Z168" s="9">
        <v>-160.52287394534301</v>
      </c>
    </row>
    <row r="169" spans="1:26" x14ac:dyDescent="0.25">
      <c r="A169" s="1" t="s">
        <v>71</v>
      </c>
      <c r="B169" s="5" t="s">
        <v>293</v>
      </c>
      <c r="C169" s="3">
        <v>43473</v>
      </c>
      <c r="D169" s="6">
        <f t="shared" si="20"/>
        <v>43289</v>
      </c>
      <c r="E169" s="6">
        <f t="shared" si="21"/>
        <v>43108</v>
      </c>
      <c r="F169" s="6">
        <f t="shared" si="22"/>
        <v>42924</v>
      </c>
      <c r="G169" s="6">
        <f t="shared" si="23"/>
        <v>42743</v>
      </c>
      <c r="H169" s="6">
        <f t="shared" si="24"/>
        <v>42559</v>
      </c>
      <c r="I169" s="6">
        <f t="shared" si="25"/>
        <v>42377</v>
      </c>
      <c r="J169" s="6">
        <f t="shared" si="26"/>
        <v>42193</v>
      </c>
      <c r="K169" s="6">
        <f t="shared" si="27"/>
        <v>42012</v>
      </c>
      <c r="L169" s="6">
        <f t="shared" si="28"/>
        <v>41828</v>
      </c>
      <c r="M169" s="6">
        <f t="shared" si="29"/>
        <v>41647</v>
      </c>
      <c r="N169" s="6">
        <v>39171</v>
      </c>
      <c r="O169" s="13">
        <v>22.96</v>
      </c>
      <c r="P169" s="14">
        <v>984.12990000000002</v>
      </c>
      <c r="Q169" s="9">
        <v>-134.60634026342899</v>
      </c>
      <c r="R169" s="9">
        <v>-135.09546611307201</v>
      </c>
      <c r="S169" s="9">
        <v>-137.094374967204</v>
      </c>
      <c r="T169" s="9">
        <v>-136.481582493952</v>
      </c>
      <c r="U169" s="9">
        <v>-132.79321145632599</v>
      </c>
      <c r="V169" s="9">
        <v>-120.847974095769</v>
      </c>
      <c r="W169" s="9">
        <v>-123.172087918233</v>
      </c>
      <c r="X169" s="9">
        <v>-120.71251978875399</v>
      </c>
      <c r="Y169" s="9">
        <v>-119.747132326029</v>
      </c>
      <c r="Z169" s="9">
        <v>-130.161036610438</v>
      </c>
    </row>
    <row r="170" spans="1:26" x14ac:dyDescent="0.25">
      <c r="A170" s="1" t="s">
        <v>91</v>
      </c>
      <c r="B170" s="5" t="s">
        <v>313</v>
      </c>
      <c r="C170" s="3">
        <v>41271</v>
      </c>
      <c r="D170" s="6">
        <f t="shared" si="20"/>
        <v>41088</v>
      </c>
      <c r="E170" s="6">
        <f t="shared" si="21"/>
        <v>40905</v>
      </c>
      <c r="F170" s="6">
        <f t="shared" si="22"/>
        <v>40722</v>
      </c>
      <c r="G170" s="6">
        <f t="shared" si="23"/>
        <v>40540</v>
      </c>
      <c r="H170" s="6">
        <f t="shared" si="24"/>
        <v>40357</v>
      </c>
      <c r="I170" s="6">
        <f t="shared" si="25"/>
        <v>40175</v>
      </c>
      <c r="J170" s="6">
        <f t="shared" si="26"/>
        <v>39992</v>
      </c>
      <c r="K170" s="6">
        <f t="shared" si="27"/>
        <v>39810</v>
      </c>
      <c r="L170" s="6">
        <f t="shared" si="28"/>
        <v>39627</v>
      </c>
      <c r="M170" s="6">
        <f t="shared" si="29"/>
        <v>39444</v>
      </c>
      <c r="N170" s="6">
        <v>36472</v>
      </c>
      <c r="O170" s="13">
        <v>89.25</v>
      </c>
      <c r="P170" s="14">
        <v>981</v>
      </c>
      <c r="Q170" s="9">
        <v>-163.59045668721001</v>
      </c>
      <c r="R170" s="9">
        <v>-159.755689343157</v>
      </c>
      <c r="S170" s="9">
        <v>-149.665036835726</v>
      </c>
      <c r="T170" s="9">
        <v>-135.80061520564499</v>
      </c>
      <c r="U170" s="9">
        <v>-132.092355752288</v>
      </c>
      <c r="V170" s="9">
        <v>-156.527495422453</v>
      </c>
      <c r="W170" s="9">
        <v>-129.847520595557</v>
      </c>
      <c r="X170" s="9">
        <v>-114.401198808468</v>
      </c>
      <c r="Y170" s="9">
        <v>-112.433911806183</v>
      </c>
      <c r="Z170" s="9">
        <v>-108.148468387457</v>
      </c>
    </row>
    <row r="171" spans="1:26" x14ac:dyDescent="0.25">
      <c r="A171" s="1" t="s">
        <v>32</v>
      </c>
      <c r="B171" s="5" t="s">
        <v>254</v>
      </c>
      <c r="C171" s="3">
        <v>41499</v>
      </c>
      <c r="D171" s="6">
        <f t="shared" si="20"/>
        <v>41318</v>
      </c>
      <c r="E171" s="6">
        <f t="shared" si="21"/>
        <v>41134</v>
      </c>
      <c r="F171" s="6">
        <f t="shared" si="22"/>
        <v>40952</v>
      </c>
      <c r="G171" s="6">
        <f t="shared" si="23"/>
        <v>40768</v>
      </c>
      <c r="H171" s="6">
        <f t="shared" si="24"/>
        <v>40587</v>
      </c>
      <c r="I171" s="6">
        <f t="shared" si="25"/>
        <v>40403</v>
      </c>
      <c r="J171" s="6">
        <f t="shared" si="26"/>
        <v>40222</v>
      </c>
      <c r="K171" s="6">
        <f t="shared" si="27"/>
        <v>40038</v>
      </c>
      <c r="L171" s="6">
        <f t="shared" si="28"/>
        <v>39857</v>
      </c>
      <c r="M171" s="6">
        <f t="shared" si="29"/>
        <v>39673</v>
      </c>
      <c r="N171" s="6">
        <v>38672</v>
      </c>
      <c r="O171" s="13">
        <v>133</v>
      </c>
      <c r="P171" s="14">
        <v>974.6</v>
      </c>
      <c r="Q171" s="9">
        <v>-110.057319214646</v>
      </c>
      <c r="R171" s="9">
        <v>-111.729985863599</v>
      </c>
      <c r="S171" s="9">
        <v>-117.55265703517099</v>
      </c>
      <c r="T171" s="9">
        <v>-118.161996379353</v>
      </c>
      <c r="U171" s="9">
        <v>-122.74079515096</v>
      </c>
      <c r="V171" s="9">
        <v>-131.92267679560001</v>
      </c>
      <c r="W171" s="9">
        <v>-129.61885037978499</v>
      </c>
      <c r="X171" s="9">
        <v>-130.106216722943</v>
      </c>
      <c r="Y171" s="9">
        <v>-129.76232858570199</v>
      </c>
      <c r="Z171" s="9">
        <v>-127.655900639625</v>
      </c>
    </row>
    <row r="172" spans="1:26" x14ac:dyDescent="0.25">
      <c r="A172" s="1" t="s">
        <v>58</v>
      </c>
      <c r="B172" s="5" t="s">
        <v>280</v>
      </c>
      <c r="C172" s="3">
        <v>42355</v>
      </c>
      <c r="D172" s="6">
        <f t="shared" si="20"/>
        <v>42172</v>
      </c>
      <c r="E172" s="6">
        <f t="shared" si="21"/>
        <v>41990</v>
      </c>
      <c r="F172" s="6">
        <f t="shared" si="22"/>
        <v>41807</v>
      </c>
      <c r="G172" s="6">
        <f t="shared" si="23"/>
        <v>41625</v>
      </c>
      <c r="H172" s="6">
        <f t="shared" si="24"/>
        <v>41442</v>
      </c>
      <c r="I172" s="6">
        <f t="shared" si="25"/>
        <v>41260</v>
      </c>
      <c r="J172" s="6">
        <f t="shared" si="26"/>
        <v>41077</v>
      </c>
      <c r="K172" s="6">
        <f t="shared" si="27"/>
        <v>40894</v>
      </c>
      <c r="L172" s="6">
        <f t="shared" si="28"/>
        <v>40711</v>
      </c>
      <c r="M172" s="6">
        <f t="shared" si="29"/>
        <v>40529</v>
      </c>
      <c r="N172" s="6">
        <v>37379</v>
      </c>
      <c r="O172" s="13">
        <v>175</v>
      </c>
      <c r="P172" s="14">
        <v>972.4</v>
      </c>
      <c r="Q172" s="9">
        <v>-99.304159091006895</v>
      </c>
      <c r="R172" s="9">
        <v>-100.02600892472699</v>
      </c>
      <c r="S172" s="9">
        <v>-101.299706374688</v>
      </c>
      <c r="T172" s="9">
        <v>-115.575608488291</v>
      </c>
      <c r="U172" s="9">
        <v>-99.672453096687207</v>
      </c>
      <c r="V172" s="9">
        <v>-98.353793796733001</v>
      </c>
      <c r="W172" s="9">
        <v>-99.898808972623499</v>
      </c>
      <c r="X172" s="9">
        <v>-99.412930465792002</v>
      </c>
      <c r="Y172" s="9">
        <v>-99.223303786644607</v>
      </c>
      <c r="Z172" s="9">
        <v>-99.074147114581393</v>
      </c>
    </row>
    <row r="173" spans="1:26" x14ac:dyDescent="0.25">
      <c r="A173" s="1" t="s">
        <v>103</v>
      </c>
      <c r="B173" s="5" t="s">
        <v>325</v>
      </c>
      <c r="C173" s="3">
        <v>43531</v>
      </c>
      <c r="D173" s="6">
        <f t="shared" si="20"/>
        <v>43350</v>
      </c>
      <c r="E173" s="6">
        <f t="shared" si="21"/>
        <v>43166</v>
      </c>
      <c r="F173" s="6">
        <f t="shared" si="22"/>
        <v>42985</v>
      </c>
      <c r="G173" s="6">
        <f t="shared" si="23"/>
        <v>42801</v>
      </c>
      <c r="H173" s="6">
        <f t="shared" si="24"/>
        <v>42620</v>
      </c>
      <c r="I173" s="6">
        <f t="shared" si="25"/>
        <v>42436</v>
      </c>
      <c r="J173" s="6">
        <f t="shared" si="26"/>
        <v>42254</v>
      </c>
      <c r="K173" s="6">
        <f t="shared" si="27"/>
        <v>42070</v>
      </c>
      <c r="L173" s="6">
        <f t="shared" si="28"/>
        <v>41889</v>
      </c>
      <c r="M173" s="6">
        <f t="shared" si="29"/>
        <v>41705</v>
      </c>
      <c r="N173" s="6">
        <v>40336</v>
      </c>
      <c r="O173" s="13">
        <v>21.696252000000001</v>
      </c>
      <c r="P173" s="14">
        <v>959.22820000000002</v>
      </c>
      <c r="Q173" s="9">
        <v>-202.58408488945099</v>
      </c>
      <c r="R173" s="9">
        <v>-194.59919863260001</v>
      </c>
      <c r="S173" s="9">
        <v>-208.04730947345999</v>
      </c>
      <c r="T173" s="9">
        <v>-207.81035535157201</v>
      </c>
      <c r="U173" s="9">
        <v>-199.05676169764399</v>
      </c>
      <c r="V173" s="9">
        <v>-204.363548954327</v>
      </c>
      <c r="W173" s="9">
        <v>-195.56283618154899</v>
      </c>
      <c r="X173" s="9">
        <v>-193.20887011573399</v>
      </c>
      <c r="Y173" s="9">
        <v>-207.02847377986799</v>
      </c>
      <c r="Z173" s="9">
        <v>-213.333333333333</v>
      </c>
    </row>
    <row r="174" spans="1:26" x14ac:dyDescent="0.25">
      <c r="A174" s="1" t="s">
        <v>38</v>
      </c>
      <c r="B174" s="5" t="s">
        <v>260</v>
      </c>
      <c r="C174" s="3">
        <v>39990</v>
      </c>
      <c r="D174" s="6">
        <f t="shared" si="20"/>
        <v>39808</v>
      </c>
      <c r="E174" s="6">
        <f t="shared" si="21"/>
        <v>39625</v>
      </c>
      <c r="F174" s="6">
        <f t="shared" si="22"/>
        <v>39442</v>
      </c>
      <c r="G174" s="6">
        <f t="shared" si="23"/>
        <v>39259</v>
      </c>
      <c r="H174" s="6">
        <f t="shared" si="24"/>
        <v>39077</v>
      </c>
      <c r="I174" s="6">
        <f t="shared" si="25"/>
        <v>38894</v>
      </c>
      <c r="J174" s="6">
        <f t="shared" si="26"/>
        <v>38712</v>
      </c>
      <c r="K174" s="6">
        <f t="shared" si="27"/>
        <v>38529</v>
      </c>
      <c r="L174" s="6">
        <f t="shared" si="28"/>
        <v>38347</v>
      </c>
      <c r="M174" s="6">
        <f t="shared" si="29"/>
        <v>38164</v>
      </c>
      <c r="N174" s="6">
        <v>38104</v>
      </c>
      <c r="O174" s="13">
        <v>25.91</v>
      </c>
      <c r="P174" s="14">
        <v>958</v>
      </c>
      <c r="Q174" s="9">
        <v>-187.14780731668</v>
      </c>
      <c r="R174" s="9">
        <v>-166.231885598465</v>
      </c>
      <c r="S174" s="9">
        <v>-160.93233097503801</v>
      </c>
      <c r="T174" s="9">
        <v>-166.28776997710199</v>
      </c>
      <c r="U174" s="9">
        <v>-173.85625831624</v>
      </c>
      <c r="V174" s="9">
        <v>-190.746320180266</v>
      </c>
      <c r="W174" s="9">
        <v>-192.15420081165499</v>
      </c>
      <c r="X174" s="9">
        <v>-178.125680760699</v>
      </c>
      <c r="Y174" s="9">
        <v>-183.43259093329399</v>
      </c>
      <c r="Z174" s="9">
        <v>-192.04832003863601</v>
      </c>
    </row>
    <row r="175" spans="1:26" x14ac:dyDescent="0.25">
      <c r="A175" s="1" t="s">
        <v>151</v>
      </c>
      <c r="B175" s="5" t="s">
        <v>373</v>
      </c>
      <c r="C175" s="3">
        <v>42774</v>
      </c>
      <c r="D175" s="6">
        <f t="shared" si="20"/>
        <v>42590</v>
      </c>
      <c r="E175" s="6">
        <f t="shared" si="21"/>
        <v>42408</v>
      </c>
      <c r="F175" s="6">
        <f t="shared" si="22"/>
        <v>42224</v>
      </c>
      <c r="G175" s="6">
        <f t="shared" si="23"/>
        <v>42043</v>
      </c>
      <c r="H175" s="6">
        <f t="shared" si="24"/>
        <v>41859</v>
      </c>
      <c r="I175" s="6">
        <f t="shared" si="25"/>
        <v>41678</v>
      </c>
      <c r="J175" s="6">
        <f t="shared" si="26"/>
        <v>41494</v>
      </c>
      <c r="K175" s="6">
        <f t="shared" si="27"/>
        <v>41313</v>
      </c>
      <c r="L175" s="6">
        <f t="shared" si="28"/>
        <v>41129</v>
      </c>
      <c r="M175" s="6">
        <f t="shared" si="29"/>
        <v>40947</v>
      </c>
      <c r="N175" s="6">
        <v>40226</v>
      </c>
      <c r="O175" s="13">
        <v>179</v>
      </c>
      <c r="P175" s="14">
        <v>941.8</v>
      </c>
      <c r="Q175" s="9">
        <v>-167.13796761354399</v>
      </c>
      <c r="R175" s="9">
        <v>-163.57845893905201</v>
      </c>
      <c r="S175" s="9">
        <v>-163.34107135708501</v>
      </c>
      <c r="T175" s="9">
        <v>-167.524472010793</v>
      </c>
      <c r="U175" s="9">
        <v>-174.54624929737801</v>
      </c>
      <c r="V175" s="9">
        <v>-184.41167893052901</v>
      </c>
      <c r="W175" s="9">
        <v>-169.319440761533</v>
      </c>
      <c r="X175" s="9">
        <v>-177.37477720555501</v>
      </c>
      <c r="Y175" s="9">
        <v>-185.292637894347</v>
      </c>
      <c r="Z175" s="9">
        <v>-193.207365499064</v>
      </c>
    </row>
    <row r="176" spans="1:26" x14ac:dyDescent="0.25">
      <c r="A176" s="1" t="s">
        <v>69</v>
      </c>
      <c r="B176" s="5" t="s">
        <v>291</v>
      </c>
      <c r="C176" s="3">
        <v>43586</v>
      </c>
      <c r="D176" s="6">
        <f t="shared" si="20"/>
        <v>43405</v>
      </c>
      <c r="E176" s="6">
        <f t="shared" si="21"/>
        <v>43221</v>
      </c>
      <c r="F176" s="6">
        <f t="shared" si="22"/>
        <v>43040</v>
      </c>
      <c r="G176" s="6">
        <f t="shared" si="23"/>
        <v>42856</v>
      </c>
      <c r="H176" s="6">
        <f t="shared" si="24"/>
        <v>42675</v>
      </c>
      <c r="I176" s="6">
        <f t="shared" si="25"/>
        <v>42491</v>
      </c>
      <c r="J176" s="6">
        <f t="shared" si="26"/>
        <v>42309</v>
      </c>
      <c r="K176" s="6">
        <f t="shared" si="27"/>
        <v>42125</v>
      </c>
      <c r="L176" s="6">
        <f t="shared" si="28"/>
        <v>41944</v>
      </c>
      <c r="M176" s="6">
        <f t="shared" si="29"/>
        <v>41760</v>
      </c>
      <c r="N176" s="6">
        <v>41604</v>
      </c>
      <c r="O176" s="13">
        <v>11</v>
      </c>
      <c r="P176" s="14">
        <v>941.56150000000002</v>
      </c>
      <c r="Q176" s="9">
        <v>-114.447403110526</v>
      </c>
      <c r="R176" s="9">
        <v>-150.444473117532</v>
      </c>
      <c r="S176" s="9">
        <v>-113.59173394984499</v>
      </c>
      <c r="T176" s="9">
        <v>-152.049406266565</v>
      </c>
      <c r="U176" s="9">
        <v>-121.356956437704</v>
      </c>
      <c r="V176" s="9">
        <v>-143.81368076707599</v>
      </c>
      <c r="W176" s="9">
        <v>-138.030981012658</v>
      </c>
      <c r="X176" s="9">
        <v>-148.86589729498601</v>
      </c>
      <c r="Y176" s="9">
        <v>-133.49472772043299</v>
      </c>
      <c r="Z176" s="9">
        <v>-152.820449191168</v>
      </c>
    </row>
    <row r="177" spans="1:26" x14ac:dyDescent="0.25">
      <c r="A177" s="1" t="s">
        <v>176</v>
      </c>
      <c r="B177" s="5" t="s">
        <v>398</v>
      </c>
      <c r="C177" s="3">
        <v>42331</v>
      </c>
      <c r="D177" s="6">
        <f t="shared" si="20"/>
        <v>42147</v>
      </c>
      <c r="E177" s="6">
        <f t="shared" si="21"/>
        <v>41966</v>
      </c>
      <c r="F177" s="6">
        <f t="shared" si="22"/>
        <v>41782</v>
      </c>
      <c r="G177" s="6">
        <f t="shared" si="23"/>
        <v>41601</v>
      </c>
      <c r="H177" s="6">
        <f t="shared" si="24"/>
        <v>41417</v>
      </c>
      <c r="I177" s="6">
        <f t="shared" si="25"/>
        <v>41236</v>
      </c>
      <c r="J177" s="6">
        <f t="shared" si="26"/>
        <v>41052</v>
      </c>
      <c r="K177" s="6">
        <f t="shared" si="27"/>
        <v>40870</v>
      </c>
      <c r="L177" s="6">
        <f t="shared" si="28"/>
        <v>40686</v>
      </c>
      <c r="M177" s="6">
        <f t="shared" si="29"/>
        <v>40505</v>
      </c>
      <c r="N177" s="6">
        <v>38344</v>
      </c>
      <c r="O177" s="13">
        <v>22.53</v>
      </c>
      <c r="P177" s="14">
        <v>922</v>
      </c>
      <c r="Q177" s="9">
        <v>-180.39265075537801</v>
      </c>
      <c r="R177" s="9">
        <v>-180.54487562119101</v>
      </c>
      <c r="S177" s="9">
        <v>-180.698551685327</v>
      </c>
      <c r="T177" s="9">
        <v>-180.85200245419</v>
      </c>
      <c r="U177" s="9">
        <v>-181.00738477285699</v>
      </c>
      <c r="V177" s="9">
        <v>-181.16340941014499</v>
      </c>
      <c r="W177" s="9">
        <v>-181.70322905683301</v>
      </c>
      <c r="X177" s="9">
        <v>-182.62532679953401</v>
      </c>
      <c r="Y177" s="9">
        <v>-183.55389158018801</v>
      </c>
      <c r="Z177" s="9">
        <v>-190.104944471446</v>
      </c>
    </row>
    <row r="178" spans="1:26" x14ac:dyDescent="0.25">
      <c r="A178" s="1" t="s">
        <v>158</v>
      </c>
      <c r="B178" s="5" t="s">
        <v>380</v>
      </c>
      <c r="C178" s="3">
        <v>39294</v>
      </c>
      <c r="D178" s="6">
        <f t="shared" si="20"/>
        <v>39113</v>
      </c>
      <c r="E178" s="6">
        <f t="shared" si="21"/>
        <v>38929</v>
      </c>
      <c r="F178" s="6">
        <f t="shared" si="22"/>
        <v>38748</v>
      </c>
      <c r="G178" s="6">
        <f t="shared" si="23"/>
        <v>38564</v>
      </c>
      <c r="H178" s="6">
        <f t="shared" si="24"/>
        <v>38383</v>
      </c>
      <c r="I178" s="6">
        <f t="shared" si="25"/>
        <v>38199</v>
      </c>
      <c r="J178" s="6">
        <f t="shared" si="26"/>
        <v>38017</v>
      </c>
      <c r="K178" s="6">
        <f t="shared" si="27"/>
        <v>37833</v>
      </c>
      <c r="L178" s="6">
        <f t="shared" si="28"/>
        <v>37652</v>
      </c>
      <c r="M178" s="6">
        <f t="shared" si="29"/>
        <v>37468</v>
      </c>
      <c r="N178" s="6">
        <v>37435</v>
      </c>
      <c r="O178" s="13">
        <v>13.95</v>
      </c>
      <c r="P178" s="14">
        <v>918.1</v>
      </c>
      <c r="Q178" s="9">
        <v>-120.17852364271</v>
      </c>
      <c r="R178" s="9">
        <v>-117.736916350418</v>
      </c>
      <c r="S178" s="9">
        <v>-115.93315978422</v>
      </c>
      <c r="T178" s="9">
        <v>-116.93371118776901</v>
      </c>
      <c r="U178" s="9">
        <v>-117.81997443324001</v>
      </c>
      <c r="V178" s="9">
        <v>-118.322110743088</v>
      </c>
      <c r="W178" s="9">
        <v>-120.633265332891</v>
      </c>
      <c r="X178" s="9">
        <v>-119.47195083806901</v>
      </c>
      <c r="Y178" s="9">
        <v>-108.49659530209</v>
      </c>
      <c r="Z178" s="9">
        <v>-119.69942890008601</v>
      </c>
    </row>
    <row r="179" spans="1:26" x14ac:dyDescent="0.25">
      <c r="A179" s="1" t="s">
        <v>155</v>
      </c>
      <c r="B179" s="5" t="s">
        <v>377</v>
      </c>
      <c r="C179" s="3">
        <v>41310</v>
      </c>
      <c r="D179" s="6">
        <f t="shared" si="20"/>
        <v>41126</v>
      </c>
      <c r="E179" s="6">
        <f t="shared" si="21"/>
        <v>40944</v>
      </c>
      <c r="F179" s="6">
        <f t="shared" si="22"/>
        <v>40760</v>
      </c>
      <c r="G179" s="6">
        <f t="shared" si="23"/>
        <v>40579</v>
      </c>
      <c r="H179" s="6">
        <f t="shared" si="24"/>
        <v>40395</v>
      </c>
      <c r="I179" s="6">
        <f t="shared" si="25"/>
        <v>40214</v>
      </c>
      <c r="J179" s="6">
        <f t="shared" si="26"/>
        <v>40030</v>
      </c>
      <c r="K179" s="6">
        <f t="shared" si="27"/>
        <v>39849</v>
      </c>
      <c r="L179" s="6">
        <f t="shared" si="28"/>
        <v>39665</v>
      </c>
      <c r="M179" s="6">
        <f t="shared" si="29"/>
        <v>39483</v>
      </c>
      <c r="N179" s="6">
        <v>36292</v>
      </c>
      <c r="O179" s="13">
        <v>242.5</v>
      </c>
      <c r="P179" s="14">
        <v>904.3</v>
      </c>
      <c r="Q179" s="9">
        <v>-179.64489572680199</v>
      </c>
      <c r="R179" s="9">
        <v>-179.85387552540701</v>
      </c>
      <c r="S179" s="9">
        <v>-179.99988529203401</v>
      </c>
      <c r="T179" s="9">
        <v>-180.19982137898799</v>
      </c>
      <c r="U179" s="9">
        <v>-180.33927993052799</v>
      </c>
      <c r="V179" s="9">
        <v>-180.55875329179</v>
      </c>
      <c r="W179" s="9">
        <v>-130.25746227333801</v>
      </c>
      <c r="X179" s="9">
        <v>-127.049109212902</v>
      </c>
      <c r="Y179" s="9">
        <v>-130.464652037279</v>
      </c>
      <c r="Z179" s="9">
        <v>-129.81760234235199</v>
      </c>
    </row>
    <row r="180" spans="1:26" x14ac:dyDescent="0.25">
      <c r="A180" s="1" t="s">
        <v>172</v>
      </c>
      <c r="B180" s="5" t="s">
        <v>394</v>
      </c>
      <c r="C180" s="3">
        <v>42648</v>
      </c>
      <c r="D180" s="6">
        <f t="shared" si="20"/>
        <v>42465</v>
      </c>
      <c r="E180" s="6">
        <f t="shared" si="21"/>
        <v>42282</v>
      </c>
      <c r="F180" s="6">
        <f t="shared" si="22"/>
        <v>42099</v>
      </c>
      <c r="G180" s="6">
        <f t="shared" si="23"/>
        <v>41917</v>
      </c>
      <c r="H180" s="6">
        <f t="shared" si="24"/>
        <v>41734</v>
      </c>
      <c r="I180" s="6">
        <f t="shared" si="25"/>
        <v>41552</v>
      </c>
      <c r="J180" s="6">
        <f t="shared" si="26"/>
        <v>41369</v>
      </c>
      <c r="K180" s="6">
        <f t="shared" si="27"/>
        <v>41187</v>
      </c>
      <c r="L180" s="6">
        <f t="shared" si="28"/>
        <v>41004</v>
      </c>
      <c r="M180" s="6">
        <f t="shared" si="29"/>
        <v>40821</v>
      </c>
      <c r="N180" s="6">
        <v>39373</v>
      </c>
      <c r="O180" s="13">
        <v>15.29</v>
      </c>
      <c r="P180" s="14">
        <v>889.7</v>
      </c>
      <c r="Q180" s="9">
        <v>-146.83678616370599</v>
      </c>
      <c r="R180" s="9">
        <v>-137.75175997127701</v>
      </c>
      <c r="S180" s="9">
        <v>-147.09452842059301</v>
      </c>
      <c r="T180" s="9">
        <v>-129.27933303135501</v>
      </c>
      <c r="U180" s="9">
        <v>-145.78332384312699</v>
      </c>
      <c r="V180" s="9">
        <v>-134.92779006167299</v>
      </c>
      <c r="W180" s="9">
        <v>-147.16881961344501</v>
      </c>
      <c r="X180" s="9">
        <v>-137.88438109867101</v>
      </c>
      <c r="Y180" s="9">
        <v>-150.26598300731399</v>
      </c>
      <c r="Z180" s="9">
        <v>-140.22584549284301</v>
      </c>
    </row>
    <row r="181" spans="1:26" x14ac:dyDescent="0.25">
      <c r="A181" s="1" t="s">
        <v>134</v>
      </c>
      <c r="B181" s="5" t="s">
        <v>356</v>
      </c>
      <c r="C181" s="3">
        <v>43192</v>
      </c>
      <c r="D181" s="6">
        <f t="shared" si="20"/>
        <v>43010</v>
      </c>
      <c r="E181" s="6">
        <f t="shared" si="21"/>
        <v>42827</v>
      </c>
      <c r="F181" s="6">
        <f t="shared" si="22"/>
        <v>42645</v>
      </c>
      <c r="G181" s="6">
        <f t="shared" si="23"/>
        <v>42462</v>
      </c>
      <c r="H181" s="6">
        <f t="shared" si="24"/>
        <v>42279</v>
      </c>
      <c r="I181" s="6">
        <f t="shared" si="25"/>
        <v>42096</v>
      </c>
      <c r="J181" s="6">
        <f t="shared" si="26"/>
        <v>41914</v>
      </c>
      <c r="K181" s="6">
        <f t="shared" si="27"/>
        <v>41731</v>
      </c>
      <c r="L181" s="6">
        <f t="shared" si="28"/>
        <v>41549</v>
      </c>
      <c r="M181" s="6">
        <f t="shared" si="29"/>
        <v>41366</v>
      </c>
      <c r="N181" s="6">
        <v>38343</v>
      </c>
      <c r="O181" s="13">
        <v>60.8</v>
      </c>
      <c r="P181" s="14">
        <v>884.54880000000003</v>
      </c>
      <c r="Q181" s="9">
        <v>-139.31609828747401</v>
      </c>
      <c r="R181" s="9">
        <v>-139.68027669895699</v>
      </c>
      <c r="S181" s="9">
        <v>-139.66658067242199</v>
      </c>
      <c r="T181" s="9">
        <v>-139.90821787617401</v>
      </c>
      <c r="U181" s="9">
        <v>-139.91116760448199</v>
      </c>
      <c r="V181" s="9">
        <v>-140.27503382273099</v>
      </c>
      <c r="W181" s="9">
        <v>-140.298406569712</v>
      </c>
      <c r="X181" s="9">
        <v>-140.45902454334899</v>
      </c>
      <c r="Y181" s="9">
        <v>-140.73368371317301</v>
      </c>
      <c r="Z181" s="9">
        <v>-140.788492306335</v>
      </c>
    </row>
    <row r="182" spans="1:26" x14ac:dyDescent="0.25">
      <c r="A182" s="1" t="s">
        <v>12</v>
      </c>
      <c r="B182" s="5" t="s">
        <v>234</v>
      </c>
      <c r="C182" s="3">
        <v>40875</v>
      </c>
      <c r="D182" s="6">
        <f t="shared" si="20"/>
        <v>40691</v>
      </c>
      <c r="E182" s="6">
        <f t="shared" si="21"/>
        <v>40510</v>
      </c>
      <c r="F182" s="6">
        <f t="shared" si="22"/>
        <v>40326</v>
      </c>
      <c r="G182" s="6">
        <f t="shared" si="23"/>
        <v>40145</v>
      </c>
      <c r="H182" s="6">
        <f t="shared" si="24"/>
        <v>39961</v>
      </c>
      <c r="I182" s="6">
        <f t="shared" si="25"/>
        <v>39780</v>
      </c>
      <c r="J182" s="6">
        <f t="shared" si="26"/>
        <v>39596</v>
      </c>
      <c r="K182" s="6">
        <f t="shared" si="27"/>
        <v>39414</v>
      </c>
      <c r="L182" s="6">
        <f t="shared" si="28"/>
        <v>39230</v>
      </c>
      <c r="M182" s="6">
        <f t="shared" si="29"/>
        <v>39049</v>
      </c>
      <c r="N182" s="6">
        <v>38846</v>
      </c>
      <c r="O182" s="13">
        <v>8.3000000000000007</v>
      </c>
      <c r="P182" s="14">
        <v>877.2</v>
      </c>
      <c r="Q182" s="9">
        <v>-206.751398803733</v>
      </c>
      <c r="R182" s="9">
        <v>-217.916666666666</v>
      </c>
      <c r="S182" s="9">
        <v>-217.916666666666</v>
      </c>
      <c r="T182" s="9">
        <v>-217.916666666666</v>
      </c>
      <c r="U182" s="9">
        <v>-217.916666666666</v>
      </c>
      <c r="V182" s="9">
        <v>-217.916666666666</v>
      </c>
      <c r="W182" s="9">
        <v>-217.916666666666</v>
      </c>
      <c r="X182" s="9">
        <v>-217.916666666666</v>
      </c>
      <c r="Y182" s="9">
        <v>-217.916666666666</v>
      </c>
      <c r="Z182" s="9">
        <v>-219.829720788674</v>
      </c>
    </row>
    <row r="183" spans="1:26" x14ac:dyDescent="0.25">
      <c r="A183" s="1" t="s">
        <v>16</v>
      </c>
      <c r="B183" s="5" t="s">
        <v>238</v>
      </c>
      <c r="C183" s="3">
        <v>42643</v>
      </c>
      <c r="D183" s="6">
        <f t="shared" si="20"/>
        <v>42459</v>
      </c>
      <c r="E183" s="6">
        <f t="shared" si="21"/>
        <v>42277</v>
      </c>
      <c r="F183" s="6">
        <f t="shared" si="22"/>
        <v>42093</v>
      </c>
      <c r="G183" s="6">
        <f t="shared" si="23"/>
        <v>41912</v>
      </c>
      <c r="H183" s="6">
        <f t="shared" si="24"/>
        <v>41728</v>
      </c>
      <c r="I183" s="6">
        <f t="shared" si="25"/>
        <v>41547</v>
      </c>
      <c r="J183" s="6">
        <f t="shared" si="26"/>
        <v>41363</v>
      </c>
      <c r="K183" s="6">
        <f t="shared" si="27"/>
        <v>41182</v>
      </c>
      <c r="L183" s="6">
        <f t="shared" si="28"/>
        <v>40998</v>
      </c>
      <c r="M183" s="6">
        <f t="shared" si="29"/>
        <v>40816</v>
      </c>
      <c r="N183" s="6">
        <v>39351</v>
      </c>
      <c r="O183" s="13">
        <v>25.22</v>
      </c>
      <c r="P183" s="14">
        <v>877</v>
      </c>
      <c r="Q183" s="9">
        <v>-161.34169650205001</v>
      </c>
      <c r="R183" s="9">
        <v>-120.801032320914</v>
      </c>
      <c r="S183" s="9">
        <v>-156.156447544819</v>
      </c>
      <c r="T183" s="9">
        <v>-132.015699517126</v>
      </c>
      <c r="U183" s="9">
        <v>-158.907368167573</v>
      </c>
      <c r="V183" s="9">
        <v>-129.19775733764499</v>
      </c>
      <c r="W183" s="9">
        <v>-162.108768587665</v>
      </c>
      <c r="X183" s="9">
        <v>-123.82099012216899</v>
      </c>
      <c r="Y183" s="9">
        <v>-164.09693428105101</v>
      </c>
      <c r="Z183" s="9">
        <v>-124.280602980113</v>
      </c>
    </row>
    <row r="184" spans="1:26" x14ac:dyDescent="0.25">
      <c r="A184" s="1" t="s">
        <v>135</v>
      </c>
      <c r="B184" s="5" t="s">
        <v>357</v>
      </c>
      <c r="C184" s="3">
        <v>39888</v>
      </c>
      <c r="D184" s="6">
        <f t="shared" si="20"/>
        <v>39707</v>
      </c>
      <c r="E184" s="6">
        <f t="shared" si="21"/>
        <v>39523</v>
      </c>
      <c r="F184" s="6">
        <f t="shared" si="22"/>
        <v>39341</v>
      </c>
      <c r="G184" s="6">
        <f t="shared" si="23"/>
        <v>39157</v>
      </c>
      <c r="H184" s="6">
        <f t="shared" si="24"/>
        <v>38976</v>
      </c>
      <c r="I184" s="6">
        <f t="shared" si="25"/>
        <v>38792</v>
      </c>
      <c r="J184" s="6">
        <f t="shared" si="26"/>
        <v>38611</v>
      </c>
      <c r="K184" s="6">
        <f t="shared" si="27"/>
        <v>38427</v>
      </c>
      <c r="L184" s="6">
        <f t="shared" si="28"/>
        <v>38246</v>
      </c>
      <c r="M184" s="6">
        <f t="shared" si="29"/>
        <v>38062</v>
      </c>
      <c r="N184" s="6">
        <v>36413</v>
      </c>
      <c r="O184" s="13">
        <v>65</v>
      </c>
      <c r="P184" s="14">
        <v>876.6</v>
      </c>
      <c r="Q184" s="9">
        <v>-150.37471193077701</v>
      </c>
      <c r="R184" s="9">
        <v>-156.720861684976</v>
      </c>
      <c r="S184" s="9">
        <v>-147.550094548971</v>
      </c>
      <c r="T184" s="9">
        <v>-156.467499190908</v>
      </c>
      <c r="U184" s="9">
        <v>-152.502156707691</v>
      </c>
      <c r="V184" s="9">
        <v>-164.25405221047001</v>
      </c>
      <c r="W184" s="9">
        <v>-149.715610946601</v>
      </c>
      <c r="X184" s="9">
        <v>-161.841380880234</v>
      </c>
      <c r="Y184" s="9">
        <v>-152.50396596801801</v>
      </c>
      <c r="Z184" s="9">
        <v>-158.101948116779</v>
      </c>
    </row>
    <row r="185" spans="1:26" x14ac:dyDescent="0.25">
      <c r="A185" s="1" t="s">
        <v>62</v>
      </c>
      <c r="B185" s="5" t="s">
        <v>284</v>
      </c>
      <c r="C185" s="3">
        <v>40009</v>
      </c>
      <c r="D185" s="6">
        <f t="shared" si="20"/>
        <v>39828</v>
      </c>
      <c r="E185" s="6">
        <f t="shared" si="21"/>
        <v>39644</v>
      </c>
      <c r="F185" s="6">
        <f t="shared" si="22"/>
        <v>39462</v>
      </c>
      <c r="G185" s="6">
        <f t="shared" si="23"/>
        <v>39278</v>
      </c>
      <c r="H185" s="6">
        <f t="shared" si="24"/>
        <v>39097</v>
      </c>
      <c r="I185" s="6">
        <f t="shared" si="25"/>
        <v>38913</v>
      </c>
      <c r="J185" s="6">
        <f t="shared" si="26"/>
        <v>38732</v>
      </c>
      <c r="K185" s="6">
        <f t="shared" si="27"/>
        <v>38548</v>
      </c>
      <c r="L185" s="6">
        <f t="shared" si="28"/>
        <v>38367</v>
      </c>
      <c r="M185" s="6">
        <f t="shared" si="29"/>
        <v>38183</v>
      </c>
      <c r="N185" s="6">
        <v>36588</v>
      </c>
      <c r="O185" s="13">
        <v>43.438000000000002</v>
      </c>
      <c r="P185" s="14">
        <v>865.3</v>
      </c>
      <c r="Q185" s="9">
        <v>-150.184771641244</v>
      </c>
      <c r="R185" s="9">
        <v>-155.278767276986</v>
      </c>
      <c r="S185" s="9">
        <v>-153.40070000920099</v>
      </c>
      <c r="T185" s="9">
        <v>-143.31883683820899</v>
      </c>
      <c r="U185" s="9">
        <v>-143.94974748952899</v>
      </c>
      <c r="V185" s="9">
        <v>-165.334831861444</v>
      </c>
      <c r="W185" s="9">
        <v>-170.91852011522499</v>
      </c>
      <c r="X185" s="9">
        <v>-161.27658936102699</v>
      </c>
      <c r="Y185" s="9">
        <v>-167.115096151095</v>
      </c>
      <c r="Z185" s="9">
        <v>-171.87050501670299</v>
      </c>
    </row>
    <row r="186" spans="1:26" x14ac:dyDescent="0.25">
      <c r="A186" s="1" t="s">
        <v>4</v>
      </c>
      <c r="B186" s="5" t="s">
        <v>226</v>
      </c>
      <c r="C186" s="3">
        <v>39875</v>
      </c>
      <c r="D186" s="6">
        <f t="shared" si="20"/>
        <v>39694</v>
      </c>
      <c r="E186" s="6">
        <f t="shared" si="21"/>
        <v>39510</v>
      </c>
      <c r="F186" s="6">
        <f t="shared" si="22"/>
        <v>39328</v>
      </c>
      <c r="G186" s="6">
        <f t="shared" si="23"/>
        <v>39144</v>
      </c>
      <c r="H186" s="6">
        <f t="shared" si="24"/>
        <v>38963</v>
      </c>
      <c r="I186" s="6">
        <f t="shared" si="25"/>
        <v>38779</v>
      </c>
      <c r="J186" s="6">
        <f t="shared" si="26"/>
        <v>38598</v>
      </c>
      <c r="K186" s="6">
        <f t="shared" si="27"/>
        <v>38414</v>
      </c>
      <c r="L186" s="6">
        <f t="shared" si="28"/>
        <v>38233</v>
      </c>
      <c r="M186" s="6">
        <f t="shared" si="29"/>
        <v>38049</v>
      </c>
      <c r="N186" s="6">
        <v>37379</v>
      </c>
      <c r="O186" s="13">
        <v>29.5</v>
      </c>
      <c r="P186" s="14">
        <v>848.8</v>
      </c>
      <c r="Q186" s="9">
        <v>-103.362212488029</v>
      </c>
      <c r="R186" s="9">
        <v>-97.464425503978603</v>
      </c>
      <c r="S186" s="9">
        <v>-100.271446804086</v>
      </c>
      <c r="T186" s="9">
        <v>-97.789112750288993</v>
      </c>
      <c r="U186" s="9">
        <v>-100.944658938129</v>
      </c>
      <c r="V186" s="9">
        <v>-103.45033392552899</v>
      </c>
      <c r="W186" s="9">
        <v>-104.946201820347</v>
      </c>
      <c r="X186" s="9">
        <v>-105.599737001799</v>
      </c>
      <c r="Y186" s="9">
        <v>-107.69967091868401</v>
      </c>
      <c r="Z186" s="9">
        <v>-109.386285929357</v>
      </c>
    </row>
    <row r="187" spans="1:26" x14ac:dyDescent="0.25">
      <c r="A187" s="1" t="s">
        <v>65</v>
      </c>
      <c r="B187" s="5" t="s">
        <v>287</v>
      </c>
      <c r="C187" s="3">
        <v>40347</v>
      </c>
      <c r="D187" s="6">
        <f t="shared" si="20"/>
        <v>40165</v>
      </c>
      <c r="E187" s="6">
        <f t="shared" si="21"/>
        <v>39982</v>
      </c>
      <c r="F187" s="6">
        <f t="shared" si="22"/>
        <v>39800</v>
      </c>
      <c r="G187" s="6">
        <f t="shared" si="23"/>
        <v>39617</v>
      </c>
      <c r="H187" s="6">
        <f t="shared" si="24"/>
        <v>39434</v>
      </c>
      <c r="I187" s="6">
        <f t="shared" si="25"/>
        <v>39251</v>
      </c>
      <c r="J187" s="6">
        <f t="shared" si="26"/>
        <v>39069</v>
      </c>
      <c r="K187" s="6">
        <f t="shared" si="27"/>
        <v>38886</v>
      </c>
      <c r="L187" s="6">
        <f t="shared" si="28"/>
        <v>38704</v>
      </c>
      <c r="M187" s="6">
        <f t="shared" si="29"/>
        <v>38521</v>
      </c>
      <c r="N187" s="6">
        <v>37417</v>
      </c>
      <c r="O187" s="13">
        <v>28.01</v>
      </c>
      <c r="P187" s="14">
        <v>842.7</v>
      </c>
      <c r="Q187" s="9">
        <v>-109.89209560040401</v>
      </c>
      <c r="R187" s="9">
        <v>-107.78142231339601</v>
      </c>
      <c r="S187" s="9">
        <v>-107.625455568191</v>
      </c>
      <c r="T187" s="9">
        <v>-109.655257514401</v>
      </c>
      <c r="U187" s="9">
        <v>-116.358127945066</v>
      </c>
      <c r="V187" s="9">
        <v>-111.901087692301</v>
      </c>
      <c r="W187" s="9">
        <v>-113.420225373835</v>
      </c>
      <c r="X187" s="9">
        <v>-115.12863998480699</v>
      </c>
      <c r="Y187" s="9">
        <v>-104.58889131533</v>
      </c>
      <c r="Z187" s="9">
        <v>-115.326150650965</v>
      </c>
    </row>
    <row r="188" spans="1:26" x14ac:dyDescent="0.25">
      <c r="A188" s="1" t="s">
        <v>154</v>
      </c>
      <c r="B188" s="5" t="s">
        <v>376</v>
      </c>
      <c r="C188" s="3">
        <v>41670</v>
      </c>
      <c r="D188" s="6">
        <f t="shared" si="20"/>
        <v>41486</v>
      </c>
      <c r="E188" s="6">
        <f t="shared" si="21"/>
        <v>41305</v>
      </c>
      <c r="F188" s="6">
        <f t="shared" si="22"/>
        <v>41121</v>
      </c>
      <c r="G188" s="6">
        <f t="shared" si="23"/>
        <v>40939</v>
      </c>
      <c r="H188" s="6">
        <f t="shared" si="24"/>
        <v>40755</v>
      </c>
      <c r="I188" s="6">
        <f t="shared" si="25"/>
        <v>40574</v>
      </c>
      <c r="J188" s="6">
        <f t="shared" si="26"/>
        <v>40390</v>
      </c>
      <c r="K188" s="6">
        <f t="shared" si="27"/>
        <v>40209</v>
      </c>
      <c r="L188" s="6">
        <f t="shared" si="28"/>
        <v>40025</v>
      </c>
      <c r="M188" s="6">
        <f t="shared" si="29"/>
        <v>39844</v>
      </c>
      <c r="N188" s="6">
        <v>40764</v>
      </c>
      <c r="O188" s="13">
        <v>9.83</v>
      </c>
      <c r="P188" s="14">
        <v>835.7</v>
      </c>
      <c r="Q188" s="9">
        <v>-171.140626559867</v>
      </c>
      <c r="R188" s="9">
        <v>-175.35097705890601</v>
      </c>
      <c r="S188" s="9">
        <v>-179.810236786274</v>
      </c>
      <c r="T188" s="9">
        <v>-185.68949013871301</v>
      </c>
      <c r="U188" s="9">
        <v>-163.36904762325699</v>
      </c>
      <c r="V188" s="9" t="e">
        <v>#N/A</v>
      </c>
      <c r="W188" s="9" t="e">
        <v>#N/A</v>
      </c>
      <c r="X188" s="9" t="e">
        <v>#N/A</v>
      </c>
      <c r="Y188" s="9" t="e">
        <v>#N/A</v>
      </c>
      <c r="Z188" s="9" t="e">
        <v>#N/A</v>
      </c>
    </row>
    <row r="189" spans="1:26" x14ac:dyDescent="0.25">
      <c r="A189" s="1" t="s">
        <v>184</v>
      </c>
      <c r="B189" s="5" t="s">
        <v>406</v>
      </c>
      <c r="C189" s="3">
        <v>40596</v>
      </c>
      <c r="D189" s="6">
        <f t="shared" si="20"/>
        <v>40412</v>
      </c>
      <c r="E189" s="6">
        <f t="shared" si="21"/>
        <v>40231</v>
      </c>
      <c r="F189" s="6">
        <f t="shared" si="22"/>
        <v>40047</v>
      </c>
      <c r="G189" s="6">
        <f t="shared" si="23"/>
        <v>39866</v>
      </c>
      <c r="H189" s="6">
        <f t="shared" si="24"/>
        <v>39682</v>
      </c>
      <c r="I189" s="6">
        <f t="shared" si="25"/>
        <v>39500</v>
      </c>
      <c r="J189" s="6">
        <f t="shared" si="26"/>
        <v>39316</v>
      </c>
      <c r="K189" s="6">
        <f t="shared" si="27"/>
        <v>39135</v>
      </c>
      <c r="L189" s="6">
        <f t="shared" si="28"/>
        <v>38951</v>
      </c>
      <c r="M189" s="6">
        <f t="shared" si="29"/>
        <v>38770</v>
      </c>
      <c r="N189" s="6">
        <v>38670</v>
      </c>
      <c r="O189" s="13">
        <v>155</v>
      </c>
      <c r="P189" s="14">
        <v>832</v>
      </c>
      <c r="Q189" s="9">
        <v>-185.378147534379</v>
      </c>
      <c r="R189" s="9">
        <v>-186.314805019793</v>
      </c>
      <c r="S189" s="9">
        <v>-143.08758709044099</v>
      </c>
      <c r="T189" s="9">
        <v>-145.25796304569599</v>
      </c>
      <c r="U189" s="9">
        <v>-147.70151993693099</v>
      </c>
      <c r="V189" s="9">
        <v>-140.71904390082</v>
      </c>
      <c r="W189" s="9">
        <v>-143.40602209636799</v>
      </c>
      <c r="X189" s="9">
        <v>-145.54946680131999</v>
      </c>
      <c r="Y189" s="9">
        <v>-146.38067881924999</v>
      </c>
      <c r="Z189" s="9">
        <v>-148.68039348420501</v>
      </c>
    </row>
    <row r="190" spans="1:26" x14ac:dyDescent="0.25">
      <c r="A190" s="1" t="s">
        <v>189</v>
      </c>
      <c r="B190" s="5" t="s">
        <v>411</v>
      </c>
      <c r="C190" s="3">
        <v>40400</v>
      </c>
      <c r="D190" s="6">
        <f t="shared" si="20"/>
        <v>40219</v>
      </c>
      <c r="E190" s="6">
        <f t="shared" si="21"/>
        <v>40035</v>
      </c>
      <c r="F190" s="6">
        <f t="shared" si="22"/>
        <v>39854</v>
      </c>
      <c r="G190" s="6">
        <f t="shared" si="23"/>
        <v>39670</v>
      </c>
      <c r="H190" s="6">
        <f t="shared" si="24"/>
        <v>39488</v>
      </c>
      <c r="I190" s="6">
        <f t="shared" si="25"/>
        <v>39304</v>
      </c>
      <c r="J190" s="6">
        <f t="shared" si="26"/>
        <v>39123</v>
      </c>
      <c r="K190" s="6">
        <f t="shared" si="27"/>
        <v>38939</v>
      </c>
      <c r="L190" s="6">
        <f t="shared" si="28"/>
        <v>38758</v>
      </c>
      <c r="M190" s="6">
        <f t="shared" si="29"/>
        <v>38574</v>
      </c>
      <c r="N190" s="6">
        <v>38322</v>
      </c>
      <c r="O190" s="13">
        <v>33.44</v>
      </c>
      <c r="P190" s="14">
        <v>829.6</v>
      </c>
      <c r="Q190" s="9">
        <v>-176.571240469835</v>
      </c>
      <c r="R190" s="9">
        <v>-192.78919415895001</v>
      </c>
      <c r="S190" s="9">
        <v>-171.064716982427</v>
      </c>
      <c r="T190" s="9">
        <v>-163.97711066059401</v>
      </c>
      <c r="U190" s="9">
        <v>-149.361981251456</v>
      </c>
      <c r="V190" s="9">
        <v>-150.63788493374301</v>
      </c>
      <c r="W190" s="9">
        <v>-150.42156319408801</v>
      </c>
      <c r="X190" s="9">
        <v>-153.09464611516299</v>
      </c>
      <c r="Y190" s="9">
        <v>-154.621294877932</v>
      </c>
      <c r="Z190" s="9">
        <v>-138.94534360347899</v>
      </c>
    </row>
    <row r="191" spans="1:26" x14ac:dyDescent="0.25">
      <c r="A191" s="1" t="s">
        <v>111</v>
      </c>
      <c r="B191" s="5" t="s">
        <v>333</v>
      </c>
      <c r="C191" s="3">
        <v>43473</v>
      </c>
      <c r="D191" s="6">
        <f t="shared" si="20"/>
        <v>43289</v>
      </c>
      <c r="E191" s="6">
        <f t="shared" si="21"/>
        <v>43108</v>
      </c>
      <c r="F191" s="6">
        <f t="shared" si="22"/>
        <v>42924</v>
      </c>
      <c r="G191" s="6">
        <f t="shared" si="23"/>
        <v>42743</v>
      </c>
      <c r="H191" s="6">
        <f t="shared" si="24"/>
        <v>42559</v>
      </c>
      <c r="I191" s="6">
        <f t="shared" si="25"/>
        <v>42377</v>
      </c>
      <c r="J191" s="6">
        <f t="shared" si="26"/>
        <v>42193</v>
      </c>
      <c r="K191" s="6">
        <f t="shared" si="27"/>
        <v>42012</v>
      </c>
      <c r="L191" s="6">
        <f t="shared" si="28"/>
        <v>41828</v>
      </c>
      <c r="M191" s="6">
        <f t="shared" si="29"/>
        <v>41647</v>
      </c>
      <c r="N191" s="6">
        <v>41568</v>
      </c>
      <c r="O191" s="13">
        <v>16.286211000000002</v>
      </c>
      <c r="P191" s="14">
        <v>821.76959999999997</v>
      </c>
      <c r="Q191" s="9">
        <v>-165.007045760567</v>
      </c>
      <c r="R191" s="9">
        <v>-167.42768293893801</v>
      </c>
      <c r="S191" s="9">
        <v>-174.533498624647</v>
      </c>
      <c r="T191" s="9">
        <v>-162.99245967260501</v>
      </c>
      <c r="U191" s="9">
        <v>-166.77103682184199</v>
      </c>
      <c r="V191" s="9">
        <v>-168.02293184150901</v>
      </c>
      <c r="W191" s="9">
        <v>-169.92576696941799</v>
      </c>
      <c r="X191" s="9">
        <v>-174.49298489586999</v>
      </c>
      <c r="Y191" s="9">
        <v>-183.56209414074701</v>
      </c>
      <c r="Z191" s="9">
        <v>-188.975373655537</v>
      </c>
    </row>
    <row r="192" spans="1:26" x14ac:dyDescent="0.25">
      <c r="A192" s="1" t="s">
        <v>99</v>
      </c>
      <c r="B192" s="5" t="s">
        <v>321</v>
      </c>
      <c r="C192" s="3">
        <v>41604</v>
      </c>
      <c r="D192" s="6">
        <f t="shared" si="20"/>
        <v>41420</v>
      </c>
      <c r="E192" s="6">
        <f t="shared" si="21"/>
        <v>41239</v>
      </c>
      <c r="F192" s="6">
        <f t="shared" si="22"/>
        <v>41055</v>
      </c>
      <c r="G192" s="6">
        <f t="shared" si="23"/>
        <v>40873</v>
      </c>
      <c r="H192" s="6">
        <f t="shared" si="24"/>
        <v>40689</v>
      </c>
      <c r="I192" s="6">
        <f t="shared" si="25"/>
        <v>40508</v>
      </c>
      <c r="J192" s="6">
        <f t="shared" si="26"/>
        <v>40324</v>
      </c>
      <c r="K192" s="6">
        <f t="shared" si="27"/>
        <v>40143</v>
      </c>
      <c r="L192" s="6">
        <f t="shared" si="28"/>
        <v>39959</v>
      </c>
      <c r="M192" s="6">
        <f t="shared" si="29"/>
        <v>39778</v>
      </c>
      <c r="N192" s="6">
        <v>39045</v>
      </c>
      <c r="O192" s="13">
        <v>20.99</v>
      </c>
      <c r="P192" s="14">
        <v>821.7</v>
      </c>
      <c r="Q192" s="9">
        <v>-142.75837608510699</v>
      </c>
      <c r="R192" s="9">
        <v>-145.78369746485001</v>
      </c>
      <c r="S192" s="9">
        <v>-146.13794041178201</v>
      </c>
      <c r="T192" s="9">
        <v>-149.18035951600299</v>
      </c>
      <c r="U192" s="9">
        <v>-147.284068402092</v>
      </c>
      <c r="V192" s="9">
        <v>-151.18469797716801</v>
      </c>
      <c r="W192" s="9">
        <v>-139.58406761879999</v>
      </c>
      <c r="X192" s="9">
        <v>-145.978766057716</v>
      </c>
      <c r="Y192" s="9">
        <v>-153.39426540721499</v>
      </c>
      <c r="Z192" s="9">
        <v>-161.202803897938</v>
      </c>
    </row>
    <row r="193" spans="1:26" x14ac:dyDescent="0.25">
      <c r="A193" s="1" t="s">
        <v>101</v>
      </c>
      <c r="B193" s="5" t="s">
        <v>323</v>
      </c>
      <c r="C193" s="3">
        <v>41361</v>
      </c>
      <c r="D193" s="6">
        <f t="shared" si="20"/>
        <v>41180</v>
      </c>
      <c r="E193" s="6">
        <f t="shared" si="21"/>
        <v>40996</v>
      </c>
      <c r="F193" s="6">
        <f t="shared" si="22"/>
        <v>40814</v>
      </c>
      <c r="G193" s="6">
        <f t="shared" si="23"/>
        <v>40630</v>
      </c>
      <c r="H193" s="6">
        <f t="shared" si="24"/>
        <v>40449</v>
      </c>
      <c r="I193" s="6">
        <f t="shared" si="25"/>
        <v>40265</v>
      </c>
      <c r="J193" s="6">
        <f t="shared" si="26"/>
        <v>40084</v>
      </c>
      <c r="K193" s="6">
        <f t="shared" si="27"/>
        <v>39900</v>
      </c>
      <c r="L193" s="6">
        <f t="shared" si="28"/>
        <v>39719</v>
      </c>
      <c r="M193" s="6">
        <f t="shared" si="29"/>
        <v>39535</v>
      </c>
      <c r="N193" s="6">
        <v>39225</v>
      </c>
      <c r="O193" s="13">
        <v>36.01</v>
      </c>
      <c r="P193" s="14">
        <v>818.3</v>
      </c>
      <c r="Q193" s="9">
        <v>-120.38465905264</v>
      </c>
      <c r="R193" s="9">
        <v>-143.307108747428</v>
      </c>
      <c r="S193" s="9">
        <v>-107.019458622229</v>
      </c>
      <c r="T193" s="9">
        <v>-144.37934559227199</v>
      </c>
      <c r="U193" s="9">
        <v>-109.795279778866</v>
      </c>
      <c r="V193" s="9">
        <v>-142.65245521893101</v>
      </c>
      <c r="W193" s="9">
        <v>-97.253150691294707</v>
      </c>
      <c r="X193" s="9">
        <v>-143.16850094133599</v>
      </c>
      <c r="Y193" s="9">
        <v>-110.061892803596</v>
      </c>
      <c r="Z193" s="9">
        <v>-142.61381543808099</v>
      </c>
    </row>
    <row r="194" spans="1:26" x14ac:dyDescent="0.25">
      <c r="A194" s="1" t="s">
        <v>18</v>
      </c>
      <c r="B194" s="5" t="s">
        <v>240</v>
      </c>
      <c r="C194" s="3">
        <v>43129</v>
      </c>
      <c r="D194" s="6">
        <f t="shared" ref="D194:D211" si="30">DATE(YEAR($C194),MONTH($C194)-6,DAY($C194))</f>
        <v>42945</v>
      </c>
      <c r="E194" s="6">
        <f t="shared" ref="E194:E211" si="31">DATE(YEAR($C194)-1,MONTH($C194),DAY($C194))</f>
        <v>42764</v>
      </c>
      <c r="F194" s="6">
        <f t="shared" ref="F194:F211" si="32">DATE(YEAR($C194)-1,MONTH($C194)-6,DAY($C194))</f>
        <v>42580</v>
      </c>
      <c r="G194" s="6">
        <f t="shared" ref="G194:G211" si="33">DATE(YEAR($C194)-2,MONTH($C194),DAY($C194))</f>
        <v>42398</v>
      </c>
      <c r="H194" s="6">
        <f t="shared" ref="H194:H211" si="34">DATE(YEAR($C194)-2,MONTH($C194)-6,DAY($C194))</f>
        <v>42214</v>
      </c>
      <c r="I194" s="6">
        <f t="shared" ref="I194:I211" si="35">DATE(YEAR($C194)-3,MONTH($C194),DAY($C194))</f>
        <v>42033</v>
      </c>
      <c r="J194" s="6">
        <f t="shared" ref="J194:J211" si="36">DATE(YEAR($C194)-3,MONTH($C194)-6,DAY($C194))</f>
        <v>41849</v>
      </c>
      <c r="K194" s="6">
        <f t="shared" ref="K194:K211" si="37">DATE(YEAR($C194)-4,MONTH($C194),DAY($C194))</f>
        <v>41668</v>
      </c>
      <c r="L194" s="6">
        <f t="shared" ref="L194:L211" si="38">DATE(YEAR($C194)-4,MONTH($C194)-6,DAY($C194))</f>
        <v>41484</v>
      </c>
      <c r="M194" s="6">
        <f t="shared" ref="M194:M211" si="39">DATE(YEAR($C194)-5,MONTH($C194),DAY($C194))</f>
        <v>41303</v>
      </c>
      <c r="N194" s="6">
        <v>39276</v>
      </c>
      <c r="O194" s="13">
        <v>36.96</v>
      </c>
      <c r="P194" s="14">
        <v>814.50599999999997</v>
      </c>
      <c r="Q194" s="9">
        <v>-60.935670983223602</v>
      </c>
      <c r="R194" s="9">
        <v>-60.377858956654798</v>
      </c>
      <c r="S194" s="9">
        <v>-69.644914747526201</v>
      </c>
      <c r="T194" s="9">
        <v>-59.615613301594998</v>
      </c>
      <c r="U194" s="9">
        <v>-66.447138221313494</v>
      </c>
      <c r="V194" s="9">
        <v>-63.857421831538197</v>
      </c>
      <c r="W194" s="9">
        <v>-63.703294222553502</v>
      </c>
      <c r="X194" s="9">
        <v>-63.031188697398903</v>
      </c>
      <c r="Y194" s="9">
        <v>-62.228758984322901</v>
      </c>
      <c r="Z194" s="9">
        <v>-61.709325459863301</v>
      </c>
    </row>
    <row r="195" spans="1:26" x14ac:dyDescent="0.25">
      <c r="A195" s="1" t="s">
        <v>209</v>
      </c>
      <c r="B195" s="5" t="s">
        <v>431</v>
      </c>
      <c r="C195" s="3">
        <v>42954</v>
      </c>
      <c r="D195" s="6">
        <f t="shared" si="30"/>
        <v>42773</v>
      </c>
      <c r="E195" s="6">
        <f t="shared" si="31"/>
        <v>42589</v>
      </c>
      <c r="F195" s="6">
        <f t="shared" si="32"/>
        <v>42407</v>
      </c>
      <c r="G195" s="6">
        <f t="shared" si="33"/>
        <v>42223</v>
      </c>
      <c r="H195" s="6">
        <f t="shared" si="34"/>
        <v>42042</v>
      </c>
      <c r="I195" s="6">
        <f t="shared" si="35"/>
        <v>41858</v>
      </c>
      <c r="J195" s="6">
        <f t="shared" si="36"/>
        <v>41677</v>
      </c>
      <c r="K195" s="6">
        <f t="shared" si="37"/>
        <v>41493</v>
      </c>
      <c r="L195" s="6">
        <f t="shared" si="38"/>
        <v>41312</v>
      </c>
      <c r="M195" s="6">
        <f t="shared" si="39"/>
        <v>41128</v>
      </c>
      <c r="N195" s="6">
        <v>40900</v>
      </c>
      <c r="O195" s="13">
        <v>69.5</v>
      </c>
      <c r="P195" s="14">
        <v>811.3</v>
      </c>
      <c r="Q195" s="9">
        <v>-159.53209636191701</v>
      </c>
      <c r="R195" s="9">
        <v>-147.047959720059</v>
      </c>
      <c r="S195" s="9">
        <v>-140.38193942224299</v>
      </c>
      <c r="T195" s="9">
        <v>-145.22424737873399</v>
      </c>
      <c r="U195" s="9">
        <v>-148.62047084513199</v>
      </c>
      <c r="V195" s="9">
        <v>-150.50321101399101</v>
      </c>
      <c r="W195" s="9">
        <v>-154.148762490531</v>
      </c>
      <c r="X195" s="9">
        <v>-159.09614282879701</v>
      </c>
      <c r="Y195" s="9">
        <v>-140.60836394699299</v>
      </c>
      <c r="Z195" s="9">
        <v>-148.53419223907099</v>
      </c>
    </row>
    <row r="196" spans="1:26" x14ac:dyDescent="0.25">
      <c r="A196" s="1" t="s">
        <v>157</v>
      </c>
      <c r="B196" s="5" t="s">
        <v>379</v>
      </c>
      <c r="C196" s="3">
        <v>42836</v>
      </c>
      <c r="D196" s="6">
        <f t="shared" si="30"/>
        <v>42654</v>
      </c>
      <c r="E196" s="6">
        <f t="shared" si="31"/>
        <v>42471</v>
      </c>
      <c r="F196" s="6">
        <f t="shared" si="32"/>
        <v>42288</v>
      </c>
      <c r="G196" s="6">
        <f t="shared" si="33"/>
        <v>42105</v>
      </c>
      <c r="H196" s="6">
        <f t="shared" si="34"/>
        <v>41923</v>
      </c>
      <c r="I196" s="6">
        <f t="shared" si="35"/>
        <v>41740</v>
      </c>
      <c r="J196" s="6">
        <f t="shared" si="36"/>
        <v>41558</v>
      </c>
      <c r="K196" s="6">
        <f t="shared" si="37"/>
        <v>41375</v>
      </c>
      <c r="L196" s="6">
        <f t="shared" si="38"/>
        <v>41193</v>
      </c>
      <c r="M196" s="6">
        <f t="shared" si="39"/>
        <v>41010</v>
      </c>
      <c r="N196" s="6">
        <v>42339</v>
      </c>
      <c r="O196" s="13">
        <v>42.47</v>
      </c>
      <c r="P196" s="14">
        <v>809.8</v>
      </c>
      <c r="Q196" s="9">
        <v>-177.26350375532999</v>
      </c>
      <c r="R196" s="9">
        <v>-194.94845033016301</v>
      </c>
      <c r="S196" s="9">
        <v>-160.53185692994199</v>
      </c>
      <c r="T196" s="9">
        <v>-169.343108858249</v>
      </c>
      <c r="U196" s="9">
        <v>-172.86095772174701</v>
      </c>
      <c r="V196" s="9">
        <v>-177.70241364931999</v>
      </c>
      <c r="W196" s="9">
        <v>-182.37084656730201</v>
      </c>
      <c r="X196" s="9" t="e">
        <v>#N/A</v>
      </c>
      <c r="Y196" s="9" t="e">
        <v>#N/A</v>
      </c>
      <c r="Z196" s="9" t="e">
        <v>#N/A</v>
      </c>
    </row>
    <row r="197" spans="1:26" x14ac:dyDescent="0.25">
      <c r="A197" s="1" t="s">
        <v>126</v>
      </c>
      <c r="B197" s="5" t="s">
        <v>348</v>
      </c>
      <c r="C197" s="3">
        <v>43192</v>
      </c>
      <c r="D197" s="6">
        <f t="shared" si="30"/>
        <v>43010</v>
      </c>
      <c r="E197" s="6">
        <f t="shared" si="31"/>
        <v>42827</v>
      </c>
      <c r="F197" s="6">
        <f t="shared" si="32"/>
        <v>42645</v>
      </c>
      <c r="G197" s="6">
        <f t="shared" si="33"/>
        <v>42462</v>
      </c>
      <c r="H197" s="6">
        <f t="shared" si="34"/>
        <v>42279</v>
      </c>
      <c r="I197" s="6">
        <f t="shared" si="35"/>
        <v>42096</v>
      </c>
      <c r="J197" s="6">
        <f t="shared" si="36"/>
        <v>41914</v>
      </c>
      <c r="K197" s="6">
        <f t="shared" si="37"/>
        <v>41731</v>
      </c>
      <c r="L197" s="6">
        <f t="shared" si="38"/>
        <v>41549</v>
      </c>
      <c r="M197" s="6">
        <f t="shared" si="39"/>
        <v>41366</v>
      </c>
      <c r="N197" s="6">
        <v>36595</v>
      </c>
      <c r="O197" s="13">
        <v>665</v>
      </c>
      <c r="P197" s="14">
        <v>801.79049999999995</v>
      </c>
      <c r="Q197" s="9">
        <v>-96.442357887186802</v>
      </c>
      <c r="R197" s="9">
        <v>-99.703037469032793</v>
      </c>
      <c r="S197" s="9">
        <v>-96.657303758125707</v>
      </c>
      <c r="T197" s="9">
        <v>-98.957099792723795</v>
      </c>
      <c r="U197" s="9">
        <v>-96.813029416800802</v>
      </c>
      <c r="V197" s="9">
        <v>-97.672053367764306</v>
      </c>
      <c r="W197" s="9">
        <v>-96.540674488996999</v>
      </c>
      <c r="X197" s="9">
        <v>-96.625399936726595</v>
      </c>
      <c r="Y197" s="9">
        <v>-96.621694883031296</v>
      </c>
      <c r="Z197" s="9">
        <v>-96.870299240833802</v>
      </c>
    </row>
    <row r="198" spans="1:26" x14ac:dyDescent="0.25">
      <c r="A198" s="1" t="s">
        <v>128</v>
      </c>
      <c r="B198" s="5" t="s">
        <v>350</v>
      </c>
      <c r="C198" s="3">
        <v>40399</v>
      </c>
      <c r="D198" s="6">
        <f t="shared" si="30"/>
        <v>40218</v>
      </c>
      <c r="E198" s="6">
        <f t="shared" si="31"/>
        <v>40034</v>
      </c>
      <c r="F198" s="6">
        <f t="shared" si="32"/>
        <v>39853</v>
      </c>
      <c r="G198" s="6">
        <f t="shared" si="33"/>
        <v>39669</v>
      </c>
      <c r="H198" s="6">
        <f t="shared" si="34"/>
        <v>39487</v>
      </c>
      <c r="I198" s="6">
        <f t="shared" si="35"/>
        <v>39303</v>
      </c>
      <c r="J198" s="6">
        <f t="shared" si="36"/>
        <v>39122</v>
      </c>
      <c r="K198" s="6">
        <f t="shared" si="37"/>
        <v>38938</v>
      </c>
      <c r="L198" s="6">
        <f t="shared" si="38"/>
        <v>38757</v>
      </c>
      <c r="M198" s="6">
        <f t="shared" si="39"/>
        <v>38573</v>
      </c>
      <c r="N198" s="6">
        <v>38566</v>
      </c>
      <c r="O198" s="13">
        <v>18.913</v>
      </c>
      <c r="P198" s="14">
        <v>794.7</v>
      </c>
      <c r="Q198" s="9">
        <v>-168.16350257817601</v>
      </c>
      <c r="R198" s="9">
        <v>-175.56998705470801</v>
      </c>
      <c r="S198" s="9">
        <v>-146.33367763996901</v>
      </c>
      <c r="T198" s="9">
        <v>-146.34427774183101</v>
      </c>
      <c r="U198" s="9">
        <v>-144.588011346831</v>
      </c>
      <c r="V198" s="9">
        <v>-147.71215706314999</v>
      </c>
      <c r="W198" s="9">
        <v>-145.241281519545</v>
      </c>
      <c r="X198" s="9">
        <v>-150.57745623235499</v>
      </c>
      <c r="Y198" s="9">
        <v>-142.052214519496</v>
      </c>
      <c r="Z198" s="9">
        <v>-128.036659063488</v>
      </c>
    </row>
    <row r="199" spans="1:26" x14ac:dyDescent="0.25">
      <c r="A199" s="1" t="s">
        <v>30</v>
      </c>
      <c r="B199" s="5" t="s">
        <v>252</v>
      </c>
      <c r="C199" s="3">
        <v>42496</v>
      </c>
      <c r="D199" s="6">
        <f t="shared" si="30"/>
        <v>42314</v>
      </c>
      <c r="E199" s="6">
        <f t="shared" si="31"/>
        <v>42130</v>
      </c>
      <c r="F199" s="6">
        <f t="shared" si="32"/>
        <v>41949</v>
      </c>
      <c r="G199" s="6">
        <f t="shared" si="33"/>
        <v>41765</v>
      </c>
      <c r="H199" s="6">
        <f t="shared" si="34"/>
        <v>41584</v>
      </c>
      <c r="I199" s="6">
        <f t="shared" si="35"/>
        <v>41400</v>
      </c>
      <c r="J199" s="6">
        <f t="shared" si="36"/>
        <v>41219</v>
      </c>
      <c r="K199" s="6">
        <f t="shared" si="37"/>
        <v>41035</v>
      </c>
      <c r="L199" s="6">
        <f t="shared" si="38"/>
        <v>40853</v>
      </c>
      <c r="M199" s="6">
        <f t="shared" si="39"/>
        <v>40669</v>
      </c>
      <c r="N199" s="6">
        <v>40633</v>
      </c>
      <c r="O199" s="13">
        <v>8.57</v>
      </c>
      <c r="P199" s="14">
        <v>655.29999999999995</v>
      </c>
      <c r="Q199" s="9">
        <v>-151.22492619840401</v>
      </c>
      <c r="R199" s="9">
        <v>-136.13806524847899</v>
      </c>
      <c r="S199" s="9">
        <v>-140.63653076252299</v>
      </c>
      <c r="T199" s="9">
        <v>-140.827712748946</v>
      </c>
      <c r="U199" s="9">
        <v>-150.98740369961899</v>
      </c>
      <c r="V199" s="9">
        <v>-159.179821712142</v>
      </c>
      <c r="W199" s="9">
        <v>-158.77439035236901</v>
      </c>
      <c r="X199" s="9">
        <v>-165.406072359245</v>
      </c>
      <c r="Y199" s="9">
        <v>-161.19774721130401</v>
      </c>
      <c r="Z199" s="9">
        <v>-167.360613876911</v>
      </c>
    </row>
    <row r="200" spans="1:26" x14ac:dyDescent="0.25">
      <c r="A200" s="1" t="s">
        <v>127</v>
      </c>
      <c r="B200" s="5" t="s">
        <v>349</v>
      </c>
      <c r="C200" s="3">
        <v>39576</v>
      </c>
      <c r="D200" s="6">
        <f t="shared" si="30"/>
        <v>39394</v>
      </c>
      <c r="E200" s="6">
        <f t="shared" si="31"/>
        <v>39210</v>
      </c>
      <c r="F200" s="6">
        <f t="shared" si="32"/>
        <v>39029</v>
      </c>
      <c r="G200" s="6">
        <f t="shared" si="33"/>
        <v>38845</v>
      </c>
      <c r="H200" s="6">
        <f t="shared" si="34"/>
        <v>38664</v>
      </c>
      <c r="I200" s="6">
        <f t="shared" si="35"/>
        <v>38480</v>
      </c>
      <c r="J200" s="6">
        <f t="shared" si="36"/>
        <v>38299</v>
      </c>
      <c r="K200" s="6">
        <f t="shared" si="37"/>
        <v>38115</v>
      </c>
      <c r="L200" s="6">
        <f t="shared" si="38"/>
        <v>37933</v>
      </c>
      <c r="M200" s="6">
        <f t="shared" si="39"/>
        <v>37749</v>
      </c>
      <c r="N200" s="6">
        <v>37748</v>
      </c>
      <c r="O200" s="13">
        <v>19.91</v>
      </c>
      <c r="P200" s="14">
        <v>639.70000000000005</v>
      </c>
      <c r="Q200" s="9">
        <v>-97.478216004121407</v>
      </c>
      <c r="R200" s="9">
        <v>-141.92710253112801</v>
      </c>
      <c r="S200" s="9">
        <v>-99.111938890181094</v>
      </c>
      <c r="T200" s="9">
        <v>-122.35530074051</v>
      </c>
      <c r="U200" s="9">
        <v>-110.168706379711</v>
      </c>
      <c r="V200" s="9">
        <v>-137.40519527701599</v>
      </c>
      <c r="W200" s="9">
        <v>-93.494683002825596</v>
      </c>
      <c r="X200" s="9">
        <v>-83.298110839328899</v>
      </c>
      <c r="Y200" s="9">
        <v>-103.54084966488701</v>
      </c>
      <c r="Z200" s="9">
        <v>-105.64788094663101</v>
      </c>
    </row>
    <row r="201" spans="1:26" x14ac:dyDescent="0.25">
      <c r="A201" s="1" t="s">
        <v>47</v>
      </c>
      <c r="B201" s="5" t="s">
        <v>269</v>
      </c>
      <c r="C201" s="3">
        <v>39791</v>
      </c>
      <c r="D201" s="6">
        <f t="shared" si="30"/>
        <v>39608</v>
      </c>
      <c r="E201" s="6">
        <f t="shared" si="31"/>
        <v>39425</v>
      </c>
      <c r="F201" s="6">
        <f t="shared" si="32"/>
        <v>39242</v>
      </c>
      <c r="G201" s="6">
        <f t="shared" si="33"/>
        <v>39060</v>
      </c>
      <c r="H201" s="6">
        <f t="shared" si="34"/>
        <v>38877</v>
      </c>
      <c r="I201" s="6">
        <f t="shared" si="35"/>
        <v>38695</v>
      </c>
      <c r="J201" s="6">
        <f t="shared" si="36"/>
        <v>38512</v>
      </c>
      <c r="K201" s="6">
        <f t="shared" si="37"/>
        <v>38330</v>
      </c>
      <c r="L201" s="6">
        <f t="shared" si="38"/>
        <v>38147</v>
      </c>
      <c r="M201" s="6">
        <f t="shared" si="39"/>
        <v>37964</v>
      </c>
      <c r="N201" s="6">
        <v>37938</v>
      </c>
      <c r="O201" s="13">
        <v>25.6</v>
      </c>
      <c r="P201" s="14">
        <v>637.29999999999995</v>
      </c>
      <c r="Q201" s="9">
        <v>-185.294123043534</v>
      </c>
      <c r="R201" s="9">
        <v>-143.42166253375299</v>
      </c>
      <c r="S201" s="9">
        <v>-138.70182461292501</v>
      </c>
      <c r="T201" s="9">
        <v>-138.419654634729</v>
      </c>
      <c r="U201" s="9">
        <v>-140.639200074526</v>
      </c>
      <c r="V201" s="9">
        <v>-146.15824552880201</v>
      </c>
      <c r="W201" s="9">
        <v>-148.11777915515901</v>
      </c>
      <c r="X201" s="9">
        <v>-148.474300577348</v>
      </c>
      <c r="Y201" s="9">
        <v>-150.76888761227099</v>
      </c>
      <c r="Z201" s="9">
        <v>-152.44147515408099</v>
      </c>
    </row>
    <row r="202" spans="1:26" x14ac:dyDescent="0.25">
      <c r="A202" s="1" t="s">
        <v>188</v>
      </c>
      <c r="B202" s="5" t="s">
        <v>410</v>
      </c>
      <c r="C202" s="3">
        <v>40567</v>
      </c>
      <c r="D202" s="6">
        <f t="shared" si="30"/>
        <v>40383</v>
      </c>
      <c r="E202" s="6">
        <f t="shared" si="31"/>
        <v>40202</v>
      </c>
      <c r="F202" s="6">
        <f t="shared" si="32"/>
        <v>40018</v>
      </c>
      <c r="G202" s="6">
        <f t="shared" si="33"/>
        <v>39837</v>
      </c>
      <c r="H202" s="6">
        <f t="shared" si="34"/>
        <v>39653</v>
      </c>
      <c r="I202" s="6">
        <f t="shared" si="35"/>
        <v>39471</v>
      </c>
      <c r="J202" s="6">
        <f t="shared" si="36"/>
        <v>39287</v>
      </c>
      <c r="K202" s="6">
        <f t="shared" si="37"/>
        <v>39106</v>
      </c>
      <c r="L202" s="6">
        <f t="shared" si="38"/>
        <v>38922</v>
      </c>
      <c r="M202" s="6">
        <f t="shared" si="39"/>
        <v>38741</v>
      </c>
      <c r="N202" s="6">
        <v>38401</v>
      </c>
      <c r="O202" s="13">
        <v>18.05</v>
      </c>
      <c r="P202" s="14">
        <v>630.4</v>
      </c>
      <c r="Q202" s="9">
        <v>-165.75059373534401</v>
      </c>
      <c r="R202" s="9">
        <v>-165.02006495732499</v>
      </c>
      <c r="S202" s="9">
        <v>-164.25899632293701</v>
      </c>
      <c r="T202" s="9">
        <v>-168.97111750267501</v>
      </c>
      <c r="U202" s="9">
        <v>-158.745698759292</v>
      </c>
      <c r="V202" s="9">
        <v>-126.418676188696</v>
      </c>
      <c r="W202" s="9">
        <v>-140.91008341621901</v>
      </c>
      <c r="X202" s="9">
        <v>-160.34620660796301</v>
      </c>
      <c r="Y202" s="9">
        <v>-167.58312124238199</v>
      </c>
      <c r="Z202" s="9">
        <v>-176.575300313263</v>
      </c>
    </row>
    <row r="203" spans="1:26" x14ac:dyDescent="0.25">
      <c r="A203" s="1" t="s">
        <v>2</v>
      </c>
      <c r="B203" s="5" t="s">
        <v>224</v>
      </c>
      <c r="C203" s="3">
        <v>40999</v>
      </c>
      <c r="D203" s="6">
        <f t="shared" si="30"/>
        <v>40817</v>
      </c>
      <c r="E203" s="6">
        <f t="shared" si="31"/>
        <v>40633</v>
      </c>
      <c r="F203" s="6">
        <f t="shared" si="32"/>
        <v>40452</v>
      </c>
      <c r="G203" s="6">
        <f t="shared" si="33"/>
        <v>40268</v>
      </c>
      <c r="H203" s="6">
        <f t="shared" si="34"/>
        <v>40087</v>
      </c>
      <c r="I203" s="6">
        <f t="shared" si="35"/>
        <v>39903</v>
      </c>
      <c r="J203" s="6">
        <f t="shared" si="36"/>
        <v>39722</v>
      </c>
      <c r="K203" s="6">
        <f t="shared" si="37"/>
        <v>39538</v>
      </c>
      <c r="L203" s="6">
        <f t="shared" si="38"/>
        <v>39356</v>
      </c>
      <c r="M203" s="6">
        <f t="shared" si="39"/>
        <v>39172</v>
      </c>
      <c r="N203" s="6">
        <v>37999</v>
      </c>
      <c r="O203" s="13">
        <v>13.44</v>
      </c>
      <c r="P203" s="14">
        <v>626.20000000000005</v>
      </c>
      <c r="Q203" s="9">
        <v>-123.476253584608</v>
      </c>
      <c r="R203" s="9">
        <v>-122.74485505087399</v>
      </c>
      <c r="S203" s="9">
        <v>-133.73254959698099</v>
      </c>
      <c r="T203" s="9">
        <v>-144.498298506368</v>
      </c>
      <c r="U203" s="9">
        <v>-147.07848661013199</v>
      </c>
      <c r="V203" s="9">
        <v>-170.47146114113499</v>
      </c>
      <c r="W203" s="9">
        <v>-156.37839371390299</v>
      </c>
      <c r="X203" s="9">
        <v>-163.34102599748999</v>
      </c>
      <c r="Y203" s="9">
        <v>-179.18976888054601</v>
      </c>
      <c r="Z203" s="9">
        <v>-180.43092643732399</v>
      </c>
    </row>
    <row r="204" spans="1:26" x14ac:dyDescent="0.25">
      <c r="A204" s="1" t="s">
        <v>40</v>
      </c>
      <c r="B204" s="5" t="s">
        <v>262</v>
      </c>
      <c r="C204" s="3">
        <v>43193</v>
      </c>
      <c r="D204" s="6">
        <f t="shared" si="30"/>
        <v>43011</v>
      </c>
      <c r="E204" s="6">
        <f t="shared" si="31"/>
        <v>42828</v>
      </c>
      <c r="F204" s="6">
        <f t="shared" si="32"/>
        <v>42646</v>
      </c>
      <c r="G204" s="6">
        <f t="shared" si="33"/>
        <v>42463</v>
      </c>
      <c r="H204" s="6">
        <f t="shared" si="34"/>
        <v>42280</v>
      </c>
      <c r="I204" s="6">
        <f t="shared" si="35"/>
        <v>42097</v>
      </c>
      <c r="J204" s="6">
        <f t="shared" si="36"/>
        <v>41915</v>
      </c>
      <c r="K204" s="6">
        <f t="shared" si="37"/>
        <v>41732</v>
      </c>
      <c r="L204" s="6">
        <f t="shared" si="38"/>
        <v>41550</v>
      </c>
      <c r="M204" s="6">
        <f t="shared" si="39"/>
        <v>41367</v>
      </c>
      <c r="N204" s="6">
        <v>41344</v>
      </c>
      <c r="O204" s="13">
        <v>66.400000000000006</v>
      </c>
      <c r="P204" s="14">
        <v>614.85739999999998</v>
      </c>
      <c r="Q204" s="9">
        <v>-143.18975131518599</v>
      </c>
      <c r="R204" s="9">
        <v>-154.737726378681</v>
      </c>
      <c r="S204" s="9">
        <v>-162.33940580095901</v>
      </c>
      <c r="T204" s="9">
        <v>-150.40855134248</v>
      </c>
      <c r="U204" s="9">
        <v>-127.66173215361999</v>
      </c>
      <c r="V204" s="9">
        <v>-129.095758260655</v>
      </c>
      <c r="W204" s="9">
        <v>-145.618583870528</v>
      </c>
      <c r="X204" s="9">
        <v>-140.96619701243301</v>
      </c>
      <c r="Y204" s="9">
        <v>-154.19083922424099</v>
      </c>
      <c r="Z204" s="9">
        <v>-145.289270227043</v>
      </c>
    </row>
    <row r="205" spans="1:26" x14ac:dyDescent="0.25">
      <c r="A205" s="1" t="s">
        <v>68</v>
      </c>
      <c r="B205" s="5" t="s">
        <v>290</v>
      </c>
      <c r="C205" s="3">
        <v>39553</v>
      </c>
      <c r="D205" s="6">
        <f t="shared" si="30"/>
        <v>39370</v>
      </c>
      <c r="E205" s="6">
        <f t="shared" si="31"/>
        <v>39187</v>
      </c>
      <c r="F205" s="6">
        <f t="shared" si="32"/>
        <v>39005</v>
      </c>
      <c r="G205" s="6">
        <f t="shared" si="33"/>
        <v>38822</v>
      </c>
      <c r="H205" s="6">
        <f t="shared" si="34"/>
        <v>38640</v>
      </c>
      <c r="I205" s="6">
        <f t="shared" si="35"/>
        <v>38457</v>
      </c>
      <c r="J205" s="6">
        <f t="shared" si="36"/>
        <v>38275</v>
      </c>
      <c r="K205" s="6">
        <f t="shared" si="37"/>
        <v>38092</v>
      </c>
      <c r="L205" s="6">
        <f t="shared" si="38"/>
        <v>37909</v>
      </c>
      <c r="M205" s="6">
        <f t="shared" si="39"/>
        <v>37726</v>
      </c>
      <c r="N205" s="6">
        <v>37252</v>
      </c>
      <c r="O205" s="13">
        <v>3.07</v>
      </c>
      <c r="P205" s="14">
        <v>549.5</v>
      </c>
      <c r="Q205" s="9">
        <v>-113.607332481501</v>
      </c>
      <c r="R205" s="9">
        <v>-156.17018739057801</v>
      </c>
      <c r="S205" s="9">
        <v>-116.800390182268</v>
      </c>
      <c r="T205" s="9">
        <v>-159.66482152074701</v>
      </c>
      <c r="U205" s="9">
        <v>-123.070039570558</v>
      </c>
      <c r="V205" s="9">
        <v>-147.15395981619301</v>
      </c>
      <c r="W205" s="9">
        <v>-123.783053242845</v>
      </c>
      <c r="X205" s="9">
        <v>-136.08211703842801</v>
      </c>
      <c r="Y205" s="9">
        <v>-141.61117967961499</v>
      </c>
      <c r="Z205" s="9">
        <v>-149.42470475139299</v>
      </c>
    </row>
    <row r="206" spans="1:26" x14ac:dyDescent="0.25">
      <c r="A206" s="1" t="s">
        <v>45</v>
      </c>
      <c r="B206" s="5" t="s">
        <v>267</v>
      </c>
      <c r="C206" s="3">
        <v>38222</v>
      </c>
      <c r="D206" s="6">
        <f t="shared" si="30"/>
        <v>38040</v>
      </c>
      <c r="E206" s="6">
        <f t="shared" si="31"/>
        <v>37856</v>
      </c>
      <c r="F206" s="6">
        <f t="shared" si="32"/>
        <v>37675</v>
      </c>
      <c r="G206" s="6">
        <f t="shared" si="33"/>
        <v>37491</v>
      </c>
      <c r="H206" s="6">
        <f t="shared" si="34"/>
        <v>37310</v>
      </c>
      <c r="I206" s="6">
        <f t="shared" si="35"/>
        <v>37126</v>
      </c>
      <c r="J206" s="6">
        <f t="shared" si="36"/>
        <v>36945</v>
      </c>
      <c r="K206" s="6">
        <f t="shared" si="37"/>
        <v>36761</v>
      </c>
      <c r="L206" s="6">
        <f t="shared" si="38"/>
        <v>36579</v>
      </c>
      <c r="M206" s="6">
        <f t="shared" si="39"/>
        <v>36395</v>
      </c>
      <c r="N206" s="6">
        <v>36362</v>
      </c>
      <c r="O206" s="13">
        <v>12.375</v>
      </c>
      <c r="P206" s="14">
        <v>475</v>
      </c>
      <c r="Q206" s="9">
        <v>-187.32876309080399</v>
      </c>
      <c r="R206" s="9">
        <v>-105.951536690894</v>
      </c>
      <c r="S206" s="9">
        <v>-109.48916033858001</v>
      </c>
      <c r="T206" s="9">
        <v>-105.760947391256</v>
      </c>
      <c r="U206" s="9">
        <v>-106.76511290231799</v>
      </c>
      <c r="V206" s="9">
        <v>-108.628869356564</v>
      </c>
      <c r="W206" s="9">
        <v>-109.619564096944</v>
      </c>
      <c r="X206" s="9">
        <v>-121.48970675173</v>
      </c>
      <c r="Y206" s="9">
        <v>-123.155050947427</v>
      </c>
      <c r="Z206" s="9">
        <v>-113.703278092236</v>
      </c>
    </row>
    <row r="207" spans="1:26" x14ac:dyDescent="0.25">
      <c r="A207" s="1" t="s">
        <v>182</v>
      </c>
      <c r="B207" s="5" t="s">
        <v>404</v>
      </c>
      <c r="C207" s="3">
        <v>38783</v>
      </c>
      <c r="D207" s="6">
        <f t="shared" si="30"/>
        <v>38602</v>
      </c>
      <c r="E207" s="6">
        <f t="shared" si="31"/>
        <v>38418</v>
      </c>
      <c r="F207" s="6">
        <f t="shared" si="32"/>
        <v>38237</v>
      </c>
      <c r="G207" s="6">
        <f t="shared" si="33"/>
        <v>38053</v>
      </c>
      <c r="H207" s="6">
        <f t="shared" si="34"/>
        <v>37871</v>
      </c>
      <c r="I207" s="6">
        <f t="shared" si="35"/>
        <v>37687</v>
      </c>
      <c r="J207" s="6">
        <f t="shared" si="36"/>
        <v>37506</v>
      </c>
      <c r="K207" s="6">
        <f t="shared" si="37"/>
        <v>37322</v>
      </c>
      <c r="L207" s="6">
        <f t="shared" si="38"/>
        <v>37141</v>
      </c>
      <c r="M207" s="6">
        <f t="shared" si="39"/>
        <v>36957</v>
      </c>
      <c r="N207" s="6">
        <v>36213</v>
      </c>
      <c r="O207" s="13">
        <v>17.707999999999998</v>
      </c>
      <c r="P207" s="14">
        <v>457</v>
      </c>
      <c r="Q207" s="9">
        <v>-147.76278344583901</v>
      </c>
      <c r="R207" s="9">
        <v>-146.32026661802001</v>
      </c>
      <c r="S207" s="9">
        <v>-146.28996985828499</v>
      </c>
      <c r="T207" s="9">
        <v>-148.01671830628001</v>
      </c>
      <c r="U207" s="9">
        <v>-145.202291232097</v>
      </c>
      <c r="V207" s="9">
        <v>-147.624871349991</v>
      </c>
      <c r="W207" s="9">
        <v>-151.62836285077501</v>
      </c>
      <c r="X207" s="9">
        <v>-135.59234603167499</v>
      </c>
      <c r="Y207" s="9">
        <v>-119.63681695062699</v>
      </c>
      <c r="Z207" s="9">
        <v>-129.42066949359199</v>
      </c>
    </row>
    <row r="208" spans="1:26" x14ac:dyDescent="0.25">
      <c r="A208" s="1" t="s">
        <v>59</v>
      </c>
      <c r="B208" s="5" t="s">
        <v>281</v>
      </c>
      <c r="C208" s="3">
        <v>42859</v>
      </c>
      <c r="D208" s="6">
        <f t="shared" si="30"/>
        <v>42678</v>
      </c>
      <c r="E208" s="6">
        <f t="shared" si="31"/>
        <v>42494</v>
      </c>
      <c r="F208" s="6">
        <f t="shared" si="32"/>
        <v>42312</v>
      </c>
      <c r="G208" s="6">
        <f t="shared" si="33"/>
        <v>42128</v>
      </c>
      <c r="H208" s="6">
        <f t="shared" si="34"/>
        <v>41947</v>
      </c>
      <c r="I208" s="6">
        <f t="shared" si="35"/>
        <v>41763</v>
      </c>
      <c r="J208" s="6">
        <f t="shared" si="36"/>
        <v>41582</v>
      </c>
      <c r="K208" s="6">
        <f t="shared" si="37"/>
        <v>41398</v>
      </c>
      <c r="L208" s="6">
        <f t="shared" si="38"/>
        <v>41217</v>
      </c>
      <c r="M208" s="6">
        <f t="shared" si="39"/>
        <v>41033</v>
      </c>
      <c r="N208" s="6">
        <v>40998</v>
      </c>
      <c r="O208" s="13">
        <v>18.64</v>
      </c>
      <c r="P208" s="14">
        <v>313.89999999999998</v>
      </c>
      <c r="Q208" s="9">
        <v>-165.27061135248599</v>
      </c>
      <c r="R208" s="9">
        <v>-171.14744083791001</v>
      </c>
      <c r="S208" s="9">
        <v>-147.349348071668</v>
      </c>
      <c r="T208" s="9">
        <v>-162.13324039469299</v>
      </c>
      <c r="U208" s="9">
        <v>-162.21190842262499</v>
      </c>
      <c r="V208" s="9">
        <v>-178.10466667748801</v>
      </c>
      <c r="W208" s="9">
        <v>-174.36641830367799</v>
      </c>
      <c r="X208" s="9">
        <v>-195.75887087762999</v>
      </c>
      <c r="Y208" s="9">
        <v>-175.24843047825399</v>
      </c>
      <c r="Z208" s="9">
        <v>-207.400632159873</v>
      </c>
    </row>
    <row r="209" spans="1:27" x14ac:dyDescent="0.25">
      <c r="A209" s="1" t="s">
        <v>143</v>
      </c>
      <c r="B209" s="5" t="s">
        <v>365</v>
      </c>
      <c r="C209" s="3">
        <v>42647</v>
      </c>
      <c r="D209" s="6">
        <f t="shared" si="30"/>
        <v>42464</v>
      </c>
      <c r="E209" s="6">
        <f t="shared" si="31"/>
        <v>42281</v>
      </c>
      <c r="F209" s="6">
        <f t="shared" si="32"/>
        <v>42098</v>
      </c>
      <c r="G209" s="6">
        <f t="shared" si="33"/>
        <v>41916</v>
      </c>
      <c r="H209" s="6">
        <f t="shared" si="34"/>
        <v>41733</v>
      </c>
      <c r="I209" s="6">
        <f t="shared" si="35"/>
        <v>41551</v>
      </c>
      <c r="J209" s="6">
        <f t="shared" si="36"/>
        <v>41368</v>
      </c>
      <c r="K209" s="6">
        <f t="shared" si="37"/>
        <v>41186</v>
      </c>
      <c r="L209" s="6">
        <f t="shared" si="38"/>
        <v>41003</v>
      </c>
      <c r="M209" s="6">
        <f t="shared" si="39"/>
        <v>40820</v>
      </c>
      <c r="N209" s="6">
        <v>39393</v>
      </c>
      <c r="O209" s="13">
        <v>32.9</v>
      </c>
      <c r="P209" s="14">
        <v>0</v>
      </c>
      <c r="Q209" s="9">
        <v>-161.55835732162299</v>
      </c>
      <c r="R209" s="9">
        <v>-154.02244578561201</v>
      </c>
      <c r="S209" s="9">
        <v>-157.85609420894201</v>
      </c>
      <c r="T209" s="9">
        <v>-148.82906512802799</v>
      </c>
      <c r="U209" s="9">
        <v>-158.24662975420699</v>
      </c>
      <c r="V209" s="9">
        <v>-150.33483902335499</v>
      </c>
      <c r="W209" s="9">
        <v>-161.68039107186499</v>
      </c>
      <c r="X209" s="9">
        <v>-157.586178740067</v>
      </c>
      <c r="Y209" s="9">
        <v>-166.98641462546101</v>
      </c>
      <c r="Z209" s="9">
        <v>-147.66048565906399</v>
      </c>
    </row>
    <row r="210" spans="1:27" x14ac:dyDescent="0.25">
      <c r="A210" s="1" t="s">
        <v>67</v>
      </c>
      <c r="B210" s="5" t="s">
        <v>289</v>
      </c>
      <c r="C210" s="3">
        <v>38776</v>
      </c>
      <c r="D210" s="6">
        <f t="shared" si="30"/>
        <v>38592</v>
      </c>
      <c r="E210" s="6">
        <f t="shared" si="31"/>
        <v>38411</v>
      </c>
      <c r="F210" s="6">
        <f t="shared" si="32"/>
        <v>38227</v>
      </c>
      <c r="G210" s="6">
        <f t="shared" si="33"/>
        <v>38045</v>
      </c>
      <c r="H210" s="6">
        <f t="shared" si="34"/>
        <v>37861</v>
      </c>
      <c r="I210" s="6">
        <f t="shared" si="35"/>
        <v>37680</v>
      </c>
      <c r="J210" s="6">
        <f t="shared" si="36"/>
        <v>37496</v>
      </c>
      <c r="K210" s="6">
        <f t="shared" si="37"/>
        <v>37315</v>
      </c>
      <c r="L210" s="6">
        <f t="shared" si="38"/>
        <v>37131</v>
      </c>
      <c r="M210" s="6">
        <f t="shared" si="39"/>
        <v>36950</v>
      </c>
      <c r="N210" s="6">
        <v>36164</v>
      </c>
      <c r="O210" s="13">
        <v>13.406000000000001</v>
      </c>
      <c r="P210" s="14">
        <v>0</v>
      </c>
      <c r="Q210" s="9">
        <v>-165.33485923363901</v>
      </c>
      <c r="R210" s="9">
        <v>-126.93289642305599</v>
      </c>
      <c r="S210" s="9">
        <v>-130.13453549279299</v>
      </c>
      <c r="T210" s="9">
        <v>-129.57157659100801</v>
      </c>
      <c r="U210" s="9">
        <v>-137.516034819395</v>
      </c>
      <c r="V210" s="9">
        <v>-143.10590112979199</v>
      </c>
      <c r="W210" s="9">
        <v>-143.93363449735301</v>
      </c>
      <c r="X210" s="9">
        <v>-147.781022779615</v>
      </c>
      <c r="Y210" s="9">
        <v>-166.85012492085801</v>
      </c>
      <c r="Z210" s="9">
        <v>-231.01851851851799</v>
      </c>
    </row>
    <row r="211" spans="1:27" x14ac:dyDescent="0.25">
      <c r="A211" s="1" t="s">
        <v>150</v>
      </c>
      <c r="B211" s="5" t="s">
        <v>372</v>
      </c>
      <c r="C211" s="3">
        <v>38196</v>
      </c>
      <c r="D211" s="6">
        <f t="shared" si="30"/>
        <v>38014</v>
      </c>
      <c r="E211" s="6">
        <f t="shared" si="31"/>
        <v>37830</v>
      </c>
      <c r="F211" s="6">
        <f t="shared" si="32"/>
        <v>37649</v>
      </c>
      <c r="G211" s="6">
        <f t="shared" si="33"/>
        <v>37465</v>
      </c>
      <c r="H211" s="6">
        <f t="shared" si="34"/>
        <v>37284</v>
      </c>
      <c r="I211" s="6">
        <f t="shared" si="35"/>
        <v>37100</v>
      </c>
      <c r="J211" s="6">
        <f t="shared" si="36"/>
        <v>36919</v>
      </c>
      <c r="K211" s="6">
        <f t="shared" si="37"/>
        <v>36735</v>
      </c>
      <c r="L211" s="6">
        <f t="shared" si="38"/>
        <v>36553</v>
      </c>
      <c r="M211" s="6">
        <f t="shared" si="39"/>
        <v>36369</v>
      </c>
      <c r="N211" s="6">
        <v>35796</v>
      </c>
      <c r="O211" s="13">
        <v>16.001000000000001</v>
      </c>
      <c r="P211" s="14">
        <v>0</v>
      </c>
      <c r="Q211" s="9">
        <v>-177.54481297750701</v>
      </c>
      <c r="R211" s="9">
        <v>-190.29396872607401</v>
      </c>
      <c r="S211" s="9">
        <v>-140.31351050734699</v>
      </c>
      <c r="T211" s="9">
        <v>-150.28040311973501</v>
      </c>
      <c r="U211" s="9">
        <v>-163.487726584391</v>
      </c>
      <c r="V211" s="9">
        <v>-166.35238788131201</v>
      </c>
      <c r="W211" s="9">
        <v>-158.32169460256</v>
      </c>
      <c r="X211" s="9">
        <v>-161.670797927412</v>
      </c>
      <c r="Y211" s="9">
        <v>-231.01851851851799</v>
      </c>
      <c r="Z211" s="9">
        <v>-231.01851851851799</v>
      </c>
    </row>
    <row r="214" spans="1:27" x14ac:dyDescent="0.25">
      <c r="A214">
        <v>-250</v>
      </c>
      <c r="B214">
        <v>150.01</v>
      </c>
      <c r="Q214" t="s">
        <v>492</v>
      </c>
      <c r="R214" s="1">
        <f t="shared" ref="R214:AA214" si="40">COUNTIFS(Q$2:Q$211,"&gt;="&amp;$A214,Q$2:Q$211,"&lt;"&amp;$B214)</f>
        <v>210</v>
      </c>
      <c r="S214" s="1">
        <f t="shared" si="40"/>
        <v>208</v>
      </c>
      <c r="T214" s="1">
        <f t="shared" si="40"/>
        <v>208</v>
      </c>
      <c r="U214" s="1">
        <f t="shared" si="40"/>
        <v>208</v>
      </c>
      <c r="V214" s="1">
        <f t="shared" si="40"/>
        <v>207</v>
      </c>
      <c r="W214" s="1">
        <f t="shared" si="40"/>
        <v>203</v>
      </c>
      <c r="X214" s="1">
        <f t="shared" si="40"/>
        <v>197</v>
      </c>
      <c r="Y214" s="1">
        <f t="shared" si="40"/>
        <v>194</v>
      </c>
      <c r="Z214" s="1">
        <f t="shared" si="40"/>
        <v>189</v>
      </c>
      <c r="AA214" s="1">
        <f t="shared" si="40"/>
        <v>188</v>
      </c>
    </row>
    <row r="215" spans="1:27" x14ac:dyDescent="0.25">
      <c r="R215" s="12" t="s">
        <v>451</v>
      </c>
      <c r="S215" s="12" t="s">
        <v>452</v>
      </c>
      <c r="T215" s="12" t="s">
        <v>453</v>
      </c>
      <c r="U215" s="12" t="s">
        <v>454</v>
      </c>
      <c r="V215" s="12" t="s">
        <v>455</v>
      </c>
      <c r="W215" s="12" t="s">
        <v>456</v>
      </c>
      <c r="X215" s="12" t="s">
        <v>457</v>
      </c>
      <c r="Y215" s="12" t="s">
        <v>458</v>
      </c>
      <c r="Z215" s="12" t="s">
        <v>459</v>
      </c>
      <c r="AA215" s="12" t="s">
        <v>460</v>
      </c>
    </row>
    <row r="216" spans="1:27" x14ac:dyDescent="0.25">
      <c r="A216">
        <v>0</v>
      </c>
      <c r="B216">
        <v>150.01</v>
      </c>
      <c r="Q216" t="s">
        <v>466</v>
      </c>
      <c r="R216" s="1">
        <f t="shared" ref="R216:AA216" si="41">COUNTIFS(Q$2:Q$211,"&gt;="&amp;$A216,Q$2:Q$211,"&lt;"&amp;$B216)</f>
        <v>0</v>
      </c>
      <c r="S216" s="1">
        <f t="shared" si="41"/>
        <v>0</v>
      </c>
      <c r="T216" s="1">
        <f t="shared" si="41"/>
        <v>1</v>
      </c>
      <c r="U216" s="1">
        <f t="shared" si="41"/>
        <v>1</v>
      </c>
      <c r="V216" s="1">
        <f t="shared" si="41"/>
        <v>1</v>
      </c>
      <c r="W216" s="1">
        <f t="shared" si="41"/>
        <v>1</v>
      </c>
      <c r="X216" s="1">
        <f t="shared" si="41"/>
        <v>1</v>
      </c>
      <c r="Y216" s="1">
        <f t="shared" si="41"/>
        <v>1</v>
      </c>
      <c r="Z216" s="1">
        <f t="shared" si="41"/>
        <v>0</v>
      </c>
      <c r="AA216" s="1">
        <f t="shared" si="41"/>
        <v>1</v>
      </c>
    </row>
    <row r="217" spans="1:27" x14ac:dyDescent="0.25">
      <c r="A217">
        <v>-100</v>
      </c>
      <c r="B217">
        <f>A216</f>
        <v>0</v>
      </c>
      <c r="Q217" t="s">
        <v>479</v>
      </c>
      <c r="R217" s="1">
        <f t="shared" ref="R217:AA217" si="42">COUNTIFS(Q$2:Q$211,"&gt;="&amp;$A217,Q$2:Q$211,"&lt;"&amp;$B217)</f>
        <v>14</v>
      </c>
      <c r="S217" s="1">
        <f t="shared" si="42"/>
        <v>14</v>
      </c>
      <c r="T217" s="1">
        <f t="shared" si="42"/>
        <v>12</v>
      </c>
      <c r="U217" s="1">
        <f t="shared" si="42"/>
        <v>17</v>
      </c>
      <c r="V217" s="1">
        <f t="shared" si="42"/>
        <v>15</v>
      </c>
      <c r="W217" s="1">
        <f t="shared" si="42"/>
        <v>17</v>
      </c>
      <c r="X217" s="1">
        <f t="shared" si="42"/>
        <v>22</v>
      </c>
      <c r="Y217" s="1">
        <f t="shared" si="42"/>
        <v>21</v>
      </c>
      <c r="Z217" s="1">
        <f t="shared" si="42"/>
        <v>19</v>
      </c>
      <c r="AA217" s="1">
        <f t="shared" si="42"/>
        <v>17</v>
      </c>
    </row>
    <row r="218" spans="1:27" x14ac:dyDescent="0.25">
      <c r="A218">
        <v>-178</v>
      </c>
      <c r="B218">
        <f>A217</f>
        <v>-100</v>
      </c>
      <c r="Q218" t="s">
        <v>491</v>
      </c>
      <c r="R218" s="1">
        <f t="shared" ref="R218:AA218" si="43">COUNTIFS(Q$2:Q$211,"&gt;="&amp;$A218,Q$2:Q$211,"&lt;"&amp;$B218)</f>
        <v>139</v>
      </c>
      <c r="S218" s="1">
        <f t="shared" si="43"/>
        <v>150</v>
      </c>
      <c r="T218" s="1">
        <f t="shared" si="43"/>
        <v>154</v>
      </c>
      <c r="U218" s="1">
        <f t="shared" si="43"/>
        <v>155</v>
      </c>
      <c r="V218" s="1">
        <f t="shared" si="43"/>
        <v>157</v>
      </c>
      <c r="W218" s="1">
        <f t="shared" si="43"/>
        <v>151</v>
      </c>
      <c r="X218" s="1">
        <f t="shared" si="43"/>
        <v>144</v>
      </c>
      <c r="Y218" s="1">
        <f t="shared" si="43"/>
        <v>147</v>
      </c>
      <c r="Z218" s="1">
        <f t="shared" si="43"/>
        <v>144</v>
      </c>
      <c r="AA218" s="1">
        <f t="shared" si="43"/>
        <v>143</v>
      </c>
    </row>
    <row r="219" spans="1:27" x14ac:dyDescent="0.25">
      <c r="A219">
        <v>-250</v>
      </c>
      <c r="B219">
        <f>A218</f>
        <v>-178</v>
      </c>
      <c r="Q219" t="s">
        <v>467</v>
      </c>
      <c r="R219" s="1">
        <f t="shared" ref="R219:AA219" si="44">COUNTIFS(Q$2:Q$211,"&gt;="&amp;$A219,Q$2:Q$211,"&lt;"&amp;$B219)</f>
        <v>57</v>
      </c>
      <c r="S219" s="1">
        <f t="shared" si="44"/>
        <v>44</v>
      </c>
      <c r="T219" s="1">
        <f t="shared" si="44"/>
        <v>41</v>
      </c>
      <c r="U219" s="1">
        <f t="shared" si="44"/>
        <v>35</v>
      </c>
      <c r="V219" s="1">
        <f t="shared" si="44"/>
        <v>34</v>
      </c>
      <c r="W219" s="1">
        <f t="shared" si="44"/>
        <v>34</v>
      </c>
      <c r="X219" s="1">
        <f t="shared" si="44"/>
        <v>30</v>
      </c>
      <c r="Y219" s="1">
        <f t="shared" si="44"/>
        <v>25</v>
      </c>
      <c r="Z219" s="1">
        <f t="shared" si="44"/>
        <v>26</v>
      </c>
      <c r="AA219" s="1">
        <f t="shared" si="44"/>
        <v>27</v>
      </c>
    </row>
    <row r="222" spans="1:27" ht="45" x14ac:dyDescent="0.25">
      <c r="R222" s="10" t="s">
        <v>493</v>
      </c>
      <c r="S222" s="10" t="s">
        <v>494</v>
      </c>
      <c r="T222" s="10" t="s">
        <v>495</v>
      </c>
      <c r="U222" s="10" t="s">
        <v>496</v>
      </c>
      <c r="V222" s="10" t="s">
        <v>497</v>
      </c>
      <c r="W222" s="10" t="s">
        <v>498</v>
      </c>
      <c r="X222" s="10" t="s">
        <v>499</v>
      </c>
      <c r="Y222" s="10" t="s">
        <v>500</v>
      </c>
      <c r="Z222" s="10" t="s">
        <v>501</v>
      </c>
      <c r="AA222" s="10" t="s">
        <v>502</v>
      </c>
    </row>
    <row r="223" spans="1:27" x14ac:dyDescent="0.25">
      <c r="Q223" t="s">
        <v>466</v>
      </c>
      <c r="R223" s="11">
        <f t="shared" ref="R223:AA223" si="45">R216/R$214</f>
        <v>0</v>
      </c>
      <c r="S223" s="11">
        <f t="shared" si="45"/>
        <v>0</v>
      </c>
      <c r="T223" s="11">
        <f t="shared" si="45"/>
        <v>4.807692307692308E-3</v>
      </c>
      <c r="U223" s="11">
        <f t="shared" si="45"/>
        <v>4.807692307692308E-3</v>
      </c>
      <c r="V223" s="11">
        <f t="shared" si="45"/>
        <v>4.830917874396135E-3</v>
      </c>
      <c r="W223" s="11">
        <f t="shared" si="45"/>
        <v>4.9261083743842365E-3</v>
      </c>
      <c r="X223" s="11">
        <f t="shared" si="45"/>
        <v>5.076142131979695E-3</v>
      </c>
      <c r="Y223" s="11">
        <f t="shared" si="45"/>
        <v>5.1546391752577319E-3</v>
      </c>
      <c r="Z223" s="11">
        <f t="shared" si="45"/>
        <v>0</v>
      </c>
      <c r="AA223" s="11">
        <f t="shared" si="45"/>
        <v>5.3191489361702126E-3</v>
      </c>
    </row>
    <row r="224" spans="1:27" x14ac:dyDescent="0.25">
      <c r="Q224" t="s">
        <v>479</v>
      </c>
      <c r="R224" s="11">
        <f t="shared" ref="R224:AA224" si="46">R217/R$214</f>
        <v>6.6666666666666666E-2</v>
      </c>
      <c r="S224" s="11">
        <f t="shared" si="46"/>
        <v>6.7307692307692304E-2</v>
      </c>
      <c r="T224" s="11">
        <f t="shared" si="46"/>
        <v>5.7692307692307696E-2</v>
      </c>
      <c r="U224" s="11">
        <f t="shared" si="46"/>
        <v>8.1730769230769232E-2</v>
      </c>
      <c r="V224" s="11">
        <f t="shared" si="46"/>
        <v>7.2463768115942032E-2</v>
      </c>
      <c r="W224" s="11">
        <f t="shared" si="46"/>
        <v>8.3743842364532015E-2</v>
      </c>
      <c r="X224" s="11">
        <f t="shared" si="46"/>
        <v>0.1116751269035533</v>
      </c>
      <c r="Y224" s="11">
        <f t="shared" si="46"/>
        <v>0.10824742268041238</v>
      </c>
      <c r="Z224" s="11">
        <f t="shared" si="46"/>
        <v>0.10052910052910052</v>
      </c>
      <c r="AA224" s="11">
        <f t="shared" si="46"/>
        <v>9.0425531914893623E-2</v>
      </c>
    </row>
    <row r="225" spans="17:27" x14ac:dyDescent="0.25">
      <c r="Q225" t="s">
        <v>491</v>
      </c>
      <c r="R225" s="11">
        <f t="shared" ref="R225:AA225" si="47">R218/R$214</f>
        <v>0.66190476190476188</v>
      </c>
      <c r="S225" s="11">
        <f t="shared" si="47"/>
        <v>0.72115384615384615</v>
      </c>
      <c r="T225" s="11">
        <f t="shared" si="47"/>
        <v>0.74038461538461542</v>
      </c>
      <c r="U225" s="11">
        <f t="shared" si="47"/>
        <v>0.74519230769230771</v>
      </c>
      <c r="V225" s="11">
        <f t="shared" si="47"/>
        <v>0.75845410628019327</v>
      </c>
      <c r="W225" s="11">
        <f t="shared" si="47"/>
        <v>0.74384236453201968</v>
      </c>
      <c r="X225" s="11">
        <f t="shared" si="47"/>
        <v>0.73096446700507611</v>
      </c>
      <c r="Y225" s="11">
        <f t="shared" si="47"/>
        <v>0.75773195876288657</v>
      </c>
      <c r="Z225" s="11">
        <f t="shared" si="47"/>
        <v>0.76190476190476186</v>
      </c>
      <c r="AA225" s="11">
        <f t="shared" si="47"/>
        <v>0.76063829787234039</v>
      </c>
    </row>
    <row r="226" spans="17:27" x14ac:dyDescent="0.25">
      <c r="Q226" t="s">
        <v>467</v>
      </c>
      <c r="R226" s="11">
        <f t="shared" ref="R226:AA226" si="48">R219/R$214</f>
        <v>0.27142857142857141</v>
      </c>
      <c r="S226" s="11">
        <f t="shared" si="48"/>
        <v>0.21153846153846154</v>
      </c>
      <c r="T226" s="11">
        <f t="shared" si="48"/>
        <v>0.19711538461538461</v>
      </c>
      <c r="U226" s="11">
        <f t="shared" si="48"/>
        <v>0.16826923076923078</v>
      </c>
      <c r="V226" s="11">
        <f t="shared" si="48"/>
        <v>0.16425120772946861</v>
      </c>
      <c r="W226" s="11">
        <f t="shared" si="48"/>
        <v>0.16748768472906403</v>
      </c>
      <c r="X226" s="11">
        <f t="shared" si="48"/>
        <v>0.15228426395939088</v>
      </c>
      <c r="Y226" s="11">
        <f t="shared" si="48"/>
        <v>0.12886597938144329</v>
      </c>
      <c r="Z226" s="11">
        <f t="shared" si="48"/>
        <v>0.13756613756613756</v>
      </c>
      <c r="AA226" s="11">
        <f t="shared" si="48"/>
        <v>0.14361702127659576</v>
      </c>
    </row>
  </sheetData>
  <sortState xmlns:xlrd2="http://schemas.microsoft.com/office/spreadsheetml/2017/richdata2" ref="A2:AB211">
    <sortCondition descending="1" ref="P2:P211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7A50A-ED0E-4360-98B3-F71C580B386E}">
  <sheetPr codeName="Sheet8">
    <tabColor rgb="FFFFFF00"/>
  </sheetPr>
  <dimension ref="A1:D216"/>
  <sheetViews>
    <sheetView tabSelected="1" workbookViewId="0">
      <pane ySplit="1" topLeftCell="A2" activePane="bottomLeft" state="frozen"/>
      <selection pane="bottomLeft" activeCell="D11" sqref="D11"/>
    </sheetView>
  </sheetViews>
  <sheetFormatPr defaultColWidth="13.28515625" defaultRowHeight="15" x14ac:dyDescent="0.25"/>
  <cols>
    <col min="2" max="2" width="30.7109375" customWidth="1"/>
    <col min="3" max="3" width="13.28515625" customWidth="1"/>
  </cols>
  <sheetData>
    <row r="1" spans="1:4" ht="45" x14ac:dyDescent="0.25">
      <c r="A1" s="2" t="s">
        <v>0</v>
      </c>
      <c r="B1" s="4" t="s">
        <v>217</v>
      </c>
      <c r="C1" s="2" t="s">
        <v>881</v>
      </c>
      <c r="D1" s="18" t="s">
        <v>880</v>
      </c>
    </row>
    <row r="2" spans="1:4" x14ac:dyDescent="0.25">
      <c r="A2" s="1" t="s">
        <v>177</v>
      </c>
      <c r="B2" s="5" t="s">
        <v>399</v>
      </c>
      <c r="C2" s="6">
        <v>41560</v>
      </c>
      <c r="D2" s="9">
        <v>-180.51897492111399</v>
      </c>
    </row>
    <row r="3" spans="1:4" x14ac:dyDescent="0.25">
      <c r="A3" s="1" t="s">
        <v>36</v>
      </c>
      <c r="B3" s="5" t="s">
        <v>258</v>
      </c>
      <c r="C3" s="6">
        <v>38377</v>
      </c>
      <c r="D3" s="9">
        <v>-144.19365072525801</v>
      </c>
    </row>
    <row r="4" spans="1:4" x14ac:dyDescent="0.25">
      <c r="A4" s="1" t="s">
        <v>146</v>
      </c>
      <c r="B4" s="5" t="s">
        <v>368</v>
      </c>
      <c r="C4" s="6">
        <v>39903</v>
      </c>
      <c r="D4" s="9">
        <v>-122.267318771571</v>
      </c>
    </row>
    <row r="5" spans="1:4" x14ac:dyDescent="0.25">
      <c r="A5" s="1" t="s">
        <v>28</v>
      </c>
      <c r="B5" s="5" t="s">
        <v>250</v>
      </c>
      <c r="C5" s="6">
        <v>39557</v>
      </c>
      <c r="D5" s="9">
        <v>-151.69906271648</v>
      </c>
    </row>
    <row r="6" spans="1:4" x14ac:dyDescent="0.25">
      <c r="A6" s="1" t="s">
        <v>118</v>
      </c>
      <c r="B6" s="5" t="s">
        <v>340</v>
      </c>
      <c r="C6" s="6">
        <v>40257</v>
      </c>
      <c r="D6" s="9">
        <v>-181.738527802302</v>
      </c>
    </row>
    <row r="7" spans="1:4" x14ac:dyDescent="0.25">
      <c r="A7" s="1" t="s">
        <v>124</v>
      </c>
      <c r="B7" s="5" t="s">
        <v>346</v>
      </c>
      <c r="C7" s="6">
        <v>40243</v>
      </c>
      <c r="D7" s="9">
        <v>-180.72698769925501</v>
      </c>
    </row>
    <row r="8" spans="1:4" x14ac:dyDescent="0.25">
      <c r="A8" s="1" t="s">
        <v>164</v>
      </c>
      <c r="B8" s="5" t="s">
        <v>386</v>
      </c>
      <c r="C8" s="6">
        <v>37577</v>
      </c>
      <c r="D8" s="9">
        <v>-71.544418247101603</v>
      </c>
    </row>
    <row r="9" spans="1:4" x14ac:dyDescent="0.25">
      <c r="A9" s="1" t="s">
        <v>115</v>
      </c>
      <c r="B9" s="5" t="s">
        <v>337</v>
      </c>
      <c r="C9" s="6">
        <v>40789</v>
      </c>
      <c r="D9" s="9">
        <v>-133.8293665754</v>
      </c>
    </row>
    <row r="10" spans="1:4" x14ac:dyDescent="0.25">
      <c r="A10" s="1" t="s">
        <v>44</v>
      </c>
      <c r="B10" s="5" t="s">
        <v>266</v>
      </c>
      <c r="C10" s="6">
        <v>42097</v>
      </c>
      <c r="D10" s="9">
        <v>-141.46926227756401</v>
      </c>
    </row>
    <row r="11" spans="1:4" x14ac:dyDescent="0.25">
      <c r="A11" s="1" t="s">
        <v>214</v>
      </c>
      <c r="B11" s="5" t="s">
        <v>436</v>
      </c>
      <c r="C11" s="6">
        <v>44139</v>
      </c>
      <c r="D11" s="9">
        <v>-118.479455411413</v>
      </c>
    </row>
    <row r="12" spans="1:4" x14ac:dyDescent="0.25">
      <c r="A12" s="1" t="s">
        <v>27</v>
      </c>
      <c r="B12" s="5" t="s">
        <v>249</v>
      </c>
      <c r="C12" s="6">
        <v>41063</v>
      </c>
      <c r="D12" s="9">
        <v>-125.721943314908</v>
      </c>
    </row>
    <row r="13" spans="1:4" x14ac:dyDescent="0.25">
      <c r="A13" s="1" t="s">
        <v>198</v>
      </c>
      <c r="B13" s="5" t="s">
        <v>420</v>
      </c>
      <c r="C13" s="6">
        <v>40942</v>
      </c>
      <c r="D13" s="9">
        <v>-139.73594616195999</v>
      </c>
    </row>
    <row r="14" spans="1:4" x14ac:dyDescent="0.25">
      <c r="A14" s="1" t="s">
        <v>191</v>
      </c>
      <c r="B14" s="5" t="s">
        <v>413</v>
      </c>
      <c r="C14" s="6">
        <v>38749</v>
      </c>
      <c r="D14" s="9">
        <v>-127.10137016241499</v>
      </c>
    </row>
    <row r="15" spans="1:4" x14ac:dyDescent="0.25">
      <c r="A15" s="1" t="s">
        <v>192</v>
      </c>
      <c r="B15" s="5" t="s">
        <v>414</v>
      </c>
      <c r="C15" s="6">
        <v>42127</v>
      </c>
      <c r="D15" s="9">
        <v>-143.00108375716499</v>
      </c>
    </row>
    <row r="16" spans="1:4" x14ac:dyDescent="0.25">
      <c r="A16" s="1" t="s">
        <v>39</v>
      </c>
      <c r="B16" s="5" t="s">
        <v>261</v>
      </c>
      <c r="C16" s="6">
        <v>41554</v>
      </c>
      <c r="D16" s="9">
        <v>-85.472946148636893</v>
      </c>
    </row>
    <row r="17" spans="1:4" x14ac:dyDescent="0.25">
      <c r="A17" s="1" t="s">
        <v>171</v>
      </c>
      <c r="B17" s="5" t="s">
        <v>393</v>
      </c>
      <c r="C17" s="6">
        <v>41450</v>
      </c>
      <c r="D17" s="9">
        <v>-91.166930937698396</v>
      </c>
    </row>
    <row r="18" spans="1:4" x14ac:dyDescent="0.25">
      <c r="A18" s="1" t="s">
        <v>202</v>
      </c>
      <c r="B18" s="5" t="s">
        <v>424</v>
      </c>
      <c r="C18" s="6">
        <v>42470</v>
      </c>
      <c r="D18" s="9">
        <v>-209.895833333333</v>
      </c>
    </row>
    <row r="19" spans="1:4" x14ac:dyDescent="0.25">
      <c r="A19" s="1" t="s">
        <v>169</v>
      </c>
      <c r="B19" s="5" t="s">
        <v>391</v>
      </c>
      <c r="C19" s="6">
        <v>40082</v>
      </c>
      <c r="D19" s="9">
        <v>-99.175473576617094</v>
      </c>
    </row>
    <row r="20" spans="1:4" x14ac:dyDescent="0.25">
      <c r="A20" s="1" t="s">
        <v>133</v>
      </c>
      <c r="B20" s="5" t="s">
        <v>355</v>
      </c>
      <c r="C20" s="6">
        <v>39362</v>
      </c>
      <c r="D20" s="9">
        <v>-111.0689898303</v>
      </c>
    </row>
    <row r="21" spans="1:4" x14ac:dyDescent="0.25">
      <c r="A21" s="1" t="s">
        <v>64</v>
      </c>
      <c r="B21" s="5" t="s">
        <v>286</v>
      </c>
      <c r="C21" s="6">
        <v>41729</v>
      </c>
      <c r="D21" s="9">
        <v>-149.594705781611</v>
      </c>
    </row>
    <row r="22" spans="1:4" x14ac:dyDescent="0.25">
      <c r="A22" s="1" t="s">
        <v>78</v>
      </c>
      <c r="B22" s="5" t="s">
        <v>300</v>
      </c>
      <c r="C22" s="6">
        <v>42064</v>
      </c>
      <c r="D22" s="9">
        <v>-130.04413680106401</v>
      </c>
    </row>
    <row r="23" spans="1:4" x14ac:dyDescent="0.25">
      <c r="A23" s="1" t="s">
        <v>109</v>
      </c>
      <c r="B23" s="5" t="s">
        <v>331</v>
      </c>
      <c r="C23" s="6">
        <v>38898</v>
      </c>
      <c r="D23" s="9">
        <v>-123.882811322357</v>
      </c>
    </row>
    <row r="24" spans="1:4" x14ac:dyDescent="0.25">
      <c r="A24" s="1" t="s">
        <v>122</v>
      </c>
      <c r="B24" s="5" t="s">
        <v>344</v>
      </c>
      <c r="C24" s="6">
        <v>38469</v>
      </c>
      <c r="D24" s="9">
        <v>-93.764207121052394</v>
      </c>
    </row>
    <row r="25" spans="1:4" x14ac:dyDescent="0.25">
      <c r="A25" s="1" t="s">
        <v>156</v>
      </c>
      <c r="B25" s="5" t="s">
        <v>378</v>
      </c>
      <c r="C25" s="6">
        <v>40663</v>
      </c>
      <c r="D25" s="9">
        <v>-176.00765091709599</v>
      </c>
    </row>
    <row r="26" spans="1:4" x14ac:dyDescent="0.25">
      <c r="A26" s="1" t="s">
        <v>117</v>
      </c>
      <c r="B26" s="5" t="s">
        <v>339</v>
      </c>
      <c r="C26" s="6">
        <v>38735</v>
      </c>
      <c r="D26" s="9">
        <v>-189.17304298179599</v>
      </c>
    </row>
    <row r="27" spans="1:4" x14ac:dyDescent="0.25">
      <c r="A27" s="1" t="s">
        <v>80</v>
      </c>
      <c r="B27" s="5" t="s">
        <v>302</v>
      </c>
      <c r="C27" s="6">
        <v>38396</v>
      </c>
      <c r="D27" s="9">
        <v>-148.18900786760099</v>
      </c>
    </row>
    <row r="28" spans="1:4" x14ac:dyDescent="0.25">
      <c r="A28" s="1" t="s">
        <v>49</v>
      </c>
      <c r="B28" s="5" t="s">
        <v>271</v>
      </c>
      <c r="C28" s="6">
        <v>39425</v>
      </c>
      <c r="D28" s="9">
        <v>-156.28670129951101</v>
      </c>
    </row>
    <row r="29" spans="1:4" x14ac:dyDescent="0.25">
      <c r="A29" s="1" t="s">
        <v>50</v>
      </c>
      <c r="B29" s="5" t="s">
        <v>272</v>
      </c>
      <c r="C29" s="6">
        <v>38748</v>
      </c>
      <c r="D29" s="9">
        <v>-107.61039956965099</v>
      </c>
    </row>
    <row r="30" spans="1:4" x14ac:dyDescent="0.25">
      <c r="A30" s="1" t="s">
        <v>200</v>
      </c>
      <c r="B30" s="5" t="s">
        <v>422</v>
      </c>
      <c r="C30" s="6">
        <v>39715</v>
      </c>
      <c r="D30" s="9">
        <v>-141.19607258039099</v>
      </c>
    </row>
    <row r="31" spans="1:4" x14ac:dyDescent="0.25">
      <c r="A31" s="1" t="s">
        <v>210</v>
      </c>
      <c r="B31" s="5" t="s">
        <v>432</v>
      </c>
      <c r="C31" s="6">
        <v>37974</v>
      </c>
      <c r="D31" s="9">
        <v>-149.606100495969</v>
      </c>
    </row>
    <row r="32" spans="1:4" x14ac:dyDescent="0.25">
      <c r="A32" s="1" t="s">
        <v>110</v>
      </c>
      <c r="B32" s="5" t="s">
        <v>332</v>
      </c>
      <c r="C32" s="6">
        <v>44517</v>
      </c>
      <c r="D32" s="9">
        <v>64.919317880680296</v>
      </c>
    </row>
    <row r="33" spans="1:4" x14ac:dyDescent="0.25">
      <c r="A33" s="1" t="s">
        <v>79</v>
      </c>
      <c r="B33" s="5" t="s">
        <v>301</v>
      </c>
      <c r="C33" s="6">
        <v>41846</v>
      </c>
      <c r="D33" s="9">
        <v>-124.360511841617</v>
      </c>
    </row>
    <row r="34" spans="1:4" x14ac:dyDescent="0.25">
      <c r="A34" s="1" t="s">
        <v>19</v>
      </c>
      <c r="B34" s="5" t="s">
        <v>241</v>
      </c>
      <c r="C34" s="6">
        <v>41435</v>
      </c>
      <c r="D34" s="9">
        <v>-139.31195222723201</v>
      </c>
    </row>
    <row r="35" spans="1:4" x14ac:dyDescent="0.25">
      <c r="A35" s="1" t="s">
        <v>180</v>
      </c>
      <c r="B35" s="5" t="s">
        <v>402</v>
      </c>
      <c r="C35" s="6">
        <v>41882</v>
      </c>
      <c r="D35" s="9">
        <v>-142.231914091947</v>
      </c>
    </row>
    <row r="36" spans="1:4" x14ac:dyDescent="0.25">
      <c r="A36" s="1" t="s">
        <v>106</v>
      </c>
      <c r="B36" s="5" t="s">
        <v>328</v>
      </c>
      <c r="C36" s="6">
        <v>37995</v>
      </c>
      <c r="D36" s="9">
        <v>-174.403158371676</v>
      </c>
    </row>
    <row r="37" spans="1:4" x14ac:dyDescent="0.25">
      <c r="A37" s="1" t="s">
        <v>42</v>
      </c>
      <c r="B37" s="5" t="s">
        <v>264</v>
      </c>
      <c r="C37" s="6">
        <v>41882</v>
      </c>
      <c r="D37" s="9">
        <v>-160.97736330403899</v>
      </c>
    </row>
    <row r="38" spans="1:4" x14ac:dyDescent="0.25">
      <c r="A38" s="1" t="s">
        <v>76</v>
      </c>
      <c r="B38" s="5" t="s">
        <v>298</v>
      </c>
      <c r="C38" s="6">
        <v>39416</v>
      </c>
      <c r="D38" s="9">
        <v>-141.11443995987699</v>
      </c>
    </row>
    <row r="39" spans="1:4" x14ac:dyDescent="0.25">
      <c r="A39" s="1" t="s">
        <v>208</v>
      </c>
      <c r="B39" s="5" t="s">
        <v>430</v>
      </c>
      <c r="C39" s="6">
        <v>37950</v>
      </c>
      <c r="D39" s="9">
        <v>-179.27840870455901</v>
      </c>
    </row>
    <row r="40" spans="1:4" x14ac:dyDescent="0.25">
      <c r="A40" s="1" t="s">
        <v>161</v>
      </c>
      <c r="B40" s="5" t="s">
        <v>383</v>
      </c>
      <c r="C40" s="6">
        <v>39791</v>
      </c>
      <c r="D40" s="9">
        <v>-102.096017301811</v>
      </c>
    </row>
    <row r="41" spans="1:4" x14ac:dyDescent="0.25">
      <c r="A41" s="1" t="s">
        <v>205</v>
      </c>
      <c r="B41" s="5" t="s">
        <v>427</v>
      </c>
      <c r="C41" s="6">
        <v>39447</v>
      </c>
      <c r="D41" s="9">
        <v>-166.52844518975499</v>
      </c>
    </row>
    <row r="42" spans="1:4" x14ac:dyDescent="0.25">
      <c r="A42" s="1" t="s">
        <v>136</v>
      </c>
      <c r="B42" s="5" t="s">
        <v>358</v>
      </c>
      <c r="C42" s="6">
        <v>39629</v>
      </c>
      <c r="D42" s="9">
        <v>-113.65320862557201</v>
      </c>
    </row>
    <row r="43" spans="1:4" x14ac:dyDescent="0.25">
      <c r="A43" s="1" t="s">
        <v>193</v>
      </c>
      <c r="B43" s="5" t="s">
        <v>415</v>
      </c>
      <c r="C43" s="6">
        <v>39432</v>
      </c>
      <c r="D43" s="9">
        <v>-145.885623664902</v>
      </c>
    </row>
    <row r="44" spans="1:4" x14ac:dyDescent="0.25">
      <c r="A44" s="1" t="s">
        <v>20</v>
      </c>
      <c r="B44" s="5" t="s">
        <v>242</v>
      </c>
      <c r="C44" s="6">
        <v>41847</v>
      </c>
      <c r="D44" s="9">
        <v>-97.804676603595496</v>
      </c>
    </row>
    <row r="45" spans="1:4" x14ac:dyDescent="0.25">
      <c r="A45" s="1" t="s">
        <v>52</v>
      </c>
      <c r="B45" s="5" t="s">
        <v>274</v>
      </c>
      <c r="C45" s="6">
        <v>39395</v>
      </c>
      <c r="D45" s="9">
        <v>-87.896416138921595</v>
      </c>
    </row>
    <row r="46" spans="1:4" x14ac:dyDescent="0.25">
      <c r="A46" s="1" t="s">
        <v>112</v>
      </c>
      <c r="B46" s="5" t="s">
        <v>334</v>
      </c>
      <c r="C46" s="6">
        <v>40894</v>
      </c>
      <c r="D46" s="9">
        <v>-140.03137929582101</v>
      </c>
    </row>
    <row r="47" spans="1:4" x14ac:dyDescent="0.25">
      <c r="A47" s="1" t="s">
        <v>183</v>
      </c>
      <c r="B47" s="5" t="s">
        <v>405</v>
      </c>
      <c r="C47" s="6">
        <v>41199</v>
      </c>
      <c r="D47" s="9">
        <v>-192.204466999668</v>
      </c>
    </row>
    <row r="48" spans="1:4" x14ac:dyDescent="0.25">
      <c r="A48" s="1" t="s">
        <v>212</v>
      </c>
      <c r="B48" s="5" t="s">
        <v>434</v>
      </c>
      <c r="C48" s="6">
        <v>40613</v>
      </c>
      <c r="D48" s="9">
        <v>-206.37082752869901</v>
      </c>
    </row>
    <row r="49" spans="1:4" x14ac:dyDescent="0.25">
      <c r="A49" s="1" t="s">
        <v>145</v>
      </c>
      <c r="B49" s="5" t="s">
        <v>367</v>
      </c>
      <c r="C49" s="6">
        <v>38018</v>
      </c>
      <c r="D49" s="9">
        <v>-95.1947077653858</v>
      </c>
    </row>
    <row r="50" spans="1:4" x14ac:dyDescent="0.25">
      <c r="A50" s="1" t="s">
        <v>46</v>
      </c>
      <c r="B50" s="5" t="s">
        <v>268</v>
      </c>
      <c r="C50" s="6">
        <v>40114</v>
      </c>
      <c r="D50" s="9">
        <v>-102.487743919206</v>
      </c>
    </row>
    <row r="51" spans="1:4" x14ac:dyDescent="0.25">
      <c r="A51" s="1" t="s">
        <v>142</v>
      </c>
      <c r="B51" s="5" t="s">
        <v>364</v>
      </c>
      <c r="C51" s="6">
        <v>42409</v>
      </c>
      <c r="D51" s="9">
        <v>-122.839559636543</v>
      </c>
    </row>
    <row r="52" spans="1:4" x14ac:dyDescent="0.25">
      <c r="A52" s="1" t="s">
        <v>24</v>
      </c>
      <c r="B52" s="5" t="s">
        <v>246</v>
      </c>
      <c r="C52" s="6">
        <v>42063</v>
      </c>
      <c r="D52" s="9">
        <v>-150.906163245009</v>
      </c>
    </row>
    <row r="53" spans="1:4" x14ac:dyDescent="0.25">
      <c r="A53" s="1" t="s">
        <v>54</v>
      </c>
      <c r="B53" s="5" t="s">
        <v>276</v>
      </c>
      <c r="C53" s="6">
        <v>41280</v>
      </c>
      <c r="D53" s="9">
        <v>-112.807366121162</v>
      </c>
    </row>
    <row r="54" spans="1:4" x14ac:dyDescent="0.25">
      <c r="A54" s="1" t="s">
        <v>168</v>
      </c>
      <c r="B54" s="5" t="s">
        <v>390</v>
      </c>
      <c r="C54" s="6">
        <v>39805</v>
      </c>
      <c r="D54" s="9">
        <v>-155.68054353294499</v>
      </c>
    </row>
    <row r="55" spans="1:4" x14ac:dyDescent="0.25">
      <c r="A55" s="1" t="s">
        <v>63</v>
      </c>
      <c r="B55" s="5" t="s">
        <v>285</v>
      </c>
      <c r="C55" s="6">
        <v>38713</v>
      </c>
      <c r="D55" s="9">
        <v>-109.373063636783</v>
      </c>
    </row>
    <row r="56" spans="1:4" x14ac:dyDescent="0.25">
      <c r="A56" s="1" t="s">
        <v>29</v>
      </c>
      <c r="B56" s="5" t="s">
        <v>251</v>
      </c>
      <c r="C56" s="6">
        <v>41584</v>
      </c>
      <c r="D56" s="9">
        <v>-149.09564885102401</v>
      </c>
    </row>
    <row r="57" spans="1:4" x14ac:dyDescent="0.25">
      <c r="A57" s="1" t="s">
        <v>87</v>
      </c>
      <c r="B57" s="5" t="s">
        <v>309</v>
      </c>
      <c r="C57" s="6">
        <v>39447</v>
      </c>
      <c r="D57" s="9">
        <v>-114.13244457813001</v>
      </c>
    </row>
    <row r="58" spans="1:4" x14ac:dyDescent="0.25">
      <c r="A58" s="1" t="s">
        <v>95</v>
      </c>
      <c r="B58" s="5" t="s">
        <v>317</v>
      </c>
      <c r="C58" s="6">
        <v>38503</v>
      </c>
      <c r="D58" s="9">
        <v>-121.122980359883</v>
      </c>
    </row>
    <row r="59" spans="1:4" x14ac:dyDescent="0.25">
      <c r="A59" s="1" t="s">
        <v>141</v>
      </c>
      <c r="B59" s="5" t="s">
        <v>363</v>
      </c>
      <c r="C59" s="6">
        <v>40298</v>
      </c>
      <c r="D59" s="9">
        <v>-185.81692873228499</v>
      </c>
    </row>
    <row r="60" spans="1:4" x14ac:dyDescent="0.25">
      <c r="A60" s="1" t="s">
        <v>82</v>
      </c>
      <c r="B60" s="5" t="s">
        <v>304</v>
      </c>
      <c r="C60" s="6">
        <v>41894</v>
      </c>
      <c r="D60" s="9">
        <v>-162.037742702304</v>
      </c>
    </row>
    <row r="61" spans="1:4" x14ac:dyDescent="0.25">
      <c r="A61" s="1" t="s">
        <v>194</v>
      </c>
      <c r="B61" s="5" t="s">
        <v>416</v>
      </c>
      <c r="C61" s="6">
        <v>40699</v>
      </c>
      <c r="D61" s="9">
        <v>-161.60978460259099</v>
      </c>
    </row>
    <row r="62" spans="1:4" x14ac:dyDescent="0.25">
      <c r="A62" s="1" t="s">
        <v>51</v>
      </c>
      <c r="B62" s="5" t="s">
        <v>273</v>
      </c>
      <c r="C62" s="6">
        <v>42500</v>
      </c>
      <c r="D62" s="9">
        <v>-157.24890845885801</v>
      </c>
    </row>
    <row r="63" spans="1:4" x14ac:dyDescent="0.25">
      <c r="A63" s="1" t="s">
        <v>148</v>
      </c>
      <c r="B63" s="5" t="s">
        <v>370</v>
      </c>
      <c r="C63" s="6">
        <v>41126</v>
      </c>
      <c r="D63" s="9">
        <v>-129.995824067538</v>
      </c>
    </row>
    <row r="64" spans="1:4" x14ac:dyDescent="0.25">
      <c r="A64" s="1" t="s">
        <v>144</v>
      </c>
      <c r="B64" s="5" t="s">
        <v>366</v>
      </c>
      <c r="C64" s="6">
        <v>42476</v>
      </c>
      <c r="D64" s="9">
        <v>-103.124274988818</v>
      </c>
    </row>
    <row r="65" spans="1:4" x14ac:dyDescent="0.25">
      <c r="A65" s="1" t="s">
        <v>6</v>
      </c>
      <c r="B65" s="5" t="s">
        <v>228</v>
      </c>
      <c r="C65" s="6">
        <v>38964</v>
      </c>
      <c r="D65" s="9">
        <v>-123.58292286048901</v>
      </c>
    </row>
    <row r="66" spans="1:4" x14ac:dyDescent="0.25">
      <c r="A66" s="1" t="s">
        <v>187</v>
      </c>
      <c r="B66" s="5" t="s">
        <v>409</v>
      </c>
      <c r="C66" s="6">
        <v>39887</v>
      </c>
      <c r="D66" s="9">
        <v>-167.01259157250399</v>
      </c>
    </row>
    <row r="67" spans="1:4" x14ac:dyDescent="0.25">
      <c r="A67" s="1" t="s">
        <v>93</v>
      </c>
      <c r="B67" s="5" t="s">
        <v>315</v>
      </c>
      <c r="C67" s="6">
        <v>38777</v>
      </c>
      <c r="D67" s="9">
        <v>-148.576298010394</v>
      </c>
    </row>
    <row r="68" spans="1:4" x14ac:dyDescent="0.25">
      <c r="A68" s="1" t="s">
        <v>89</v>
      </c>
      <c r="B68" s="5" t="s">
        <v>311</v>
      </c>
      <c r="C68" s="6">
        <v>41182</v>
      </c>
      <c r="D68" s="9">
        <v>-102.595679260898</v>
      </c>
    </row>
    <row r="69" spans="1:4" x14ac:dyDescent="0.25">
      <c r="A69" s="1" t="s">
        <v>88</v>
      </c>
      <c r="B69" s="5" t="s">
        <v>310</v>
      </c>
      <c r="C69" s="6">
        <v>39602</v>
      </c>
      <c r="D69" s="9">
        <v>-151.31315110067399</v>
      </c>
    </row>
    <row r="70" spans="1:4" x14ac:dyDescent="0.25">
      <c r="A70" s="1" t="s">
        <v>83</v>
      </c>
      <c r="B70" s="5" t="s">
        <v>305</v>
      </c>
      <c r="C70" s="6">
        <v>39722</v>
      </c>
      <c r="D70" s="9">
        <v>-98.028485756220903</v>
      </c>
    </row>
    <row r="71" spans="1:4" x14ac:dyDescent="0.25">
      <c r="A71" s="1" t="s">
        <v>197</v>
      </c>
      <c r="B71" s="5" t="s">
        <v>419</v>
      </c>
      <c r="C71" s="6">
        <v>41924</v>
      </c>
      <c r="D71" s="9">
        <v>-138.63510111818599</v>
      </c>
    </row>
    <row r="72" spans="1:4" x14ac:dyDescent="0.25">
      <c r="A72" s="1" t="s">
        <v>60</v>
      </c>
      <c r="B72" s="5" t="s">
        <v>282</v>
      </c>
      <c r="C72" s="6">
        <v>39237</v>
      </c>
      <c r="D72" s="9">
        <v>-138.46379344468801</v>
      </c>
    </row>
    <row r="73" spans="1:4" x14ac:dyDescent="0.25">
      <c r="A73" s="1" t="s">
        <v>66</v>
      </c>
      <c r="B73" s="5" t="s">
        <v>288</v>
      </c>
      <c r="C73" s="6">
        <v>40732</v>
      </c>
      <c r="D73" s="9">
        <v>-167.503790240342</v>
      </c>
    </row>
    <row r="74" spans="1:4" x14ac:dyDescent="0.25">
      <c r="A74" s="1" t="s">
        <v>15</v>
      </c>
      <c r="B74" s="5" t="s">
        <v>237</v>
      </c>
      <c r="C74" s="6">
        <v>41568</v>
      </c>
      <c r="D74" s="9">
        <v>-153.15572601453701</v>
      </c>
    </row>
    <row r="75" spans="1:4" x14ac:dyDescent="0.25">
      <c r="A75" s="1" t="s">
        <v>96</v>
      </c>
      <c r="B75" s="5" t="s">
        <v>318</v>
      </c>
      <c r="C75" s="6">
        <v>41570</v>
      </c>
      <c r="D75" s="9">
        <v>-155.10074852846401</v>
      </c>
    </row>
    <row r="76" spans="1:4" x14ac:dyDescent="0.25">
      <c r="A76" s="1" t="s">
        <v>74</v>
      </c>
      <c r="B76" s="5" t="s">
        <v>296</v>
      </c>
      <c r="C76" s="6">
        <v>38291</v>
      </c>
      <c r="D76" s="9">
        <v>-125.17713041302299</v>
      </c>
    </row>
    <row r="77" spans="1:4" x14ac:dyDescent="0.25">
      <c r="A77" s="1" t="s">
        <v>75</v>
      </c>
      <c r="B77" s="5" t="s">
        <v>297</v>
      </c>
      <c r="C77" s="6">
        <v>40770</v>
      </c>
      <c r="D77" s="9">
        <v>-113.58755564224801</v>
      </c>
    </row>
    <row r="78" spans="1:4" x14ac:dyDescent="0.25">
      <c r="A78" s="1" t="s">
        <v>9</v>
      </c>
      <c r="B78" s="5" t="s">
        <v>231</v>
      </c>
      <c r="C78" s="6">
        <v>39208</v>
      </c>
      <c r="D78" s="9">
        <v>-184.65788344395099</v>
      </c>
    </row>
    <row r="79" spans="1:4" x14ac:dyDescent="0.25">
      <c r="A79" s="1" t="s">
        <v>53</v>
      </c>
      <c r="B79" s="5" t="s">
        <v>275</v>
      </c>
      <c r="C79" s="6">
        <v>41121</v>
      </c>
      <c r="D79" s="9">
        <v>-136.23870232434899</v>
      </c>
    </row>
    <row r="80" spans="1:4" x14ac:dyDescent="0.25">
      <c r="A80" s="1" t="s">
        <v>131</v>
      </c>
      <c r="B80" s="5" t="s">
        <v>353</v>
      </c>
      <c r="C80" s="6">
        <v>42466</v>
      </c>
      <c r="D80" s="9">
        <v>-161.76075392580799</v>
      </c>
    </row>
    <row r="81" spans="1:4" x14ac:dyDescent="0.25">
      <c r="A81" s="1" t="s">
        <v>140</v>
      </c>
      <c r="B81" s="5" t="s">
        <v>362</v>
      </c>
      <c r="C81" s="6">
        <v>41639</v>
      </c>
      <c r="D81" s="9">
        <v>-164.225755463713</v>
      </c>
    </row>
    <row r="82" spans="1:4" x14ac:dyDescent="0.25">
      <c r="A82" s="1" t="s">
        <v>206</v>
      </c>
      <c r="B82" s="5" t="s">
        <v>428</v>
      </c>
      <c r="C82" s="6">
        <v>41517</v>
      </c>
      <c r="D82" s="9">
        <v>-199.04360719151001</v>
      </c>
    </row>
    <row r="83" spans="1:4" x14ac:dyDescent="0.25">
      <c r="A83" s="1" t="s">
        <v>153</v>
      </c>
      <c r="B83" s="5" t="s">
        <v>375</v>
      </c>
      <c r="C83" s="6">
        <v>40134</v>
      </c>
      <c r="D83" s="9">
        <v>-153.746380782405</v>
      </c>
    </row>
    <row r="84" spans="1:4" x14ac:dyDescent="0.25">
      <c r="A84" s="1" t="s">
        <v>97</v>
      </c>
      <c r="B84" s="5" t="s">
        <v>319</v>
      </c>
      <c r="C84" s="6">
        <v>40425</v>
      </c>
      <c r="D84" s="9">
        <v>-140.62782099022701</v>
      </c>
    </row>
    <row r="85" spans="1:4" x14ac:dyDescent="0.25">
      <c r="A85" s="1" t="s">
        <v>107</v>
      </c>
      <c r="B85" s="5" t="s">
        <v>329</v>
      </c>
      <c r="C85" s="6">
        <v>38884</v>
      </c>
      <c r="D85" s="9">
        <v>-131.53958135687299</v>
      </c>
    </row>
    <row r="86" spans="1:4" x14ac:dyDescent="0.25">
      <c r="A86" s="1" t="s">
        <v>72</v>
      </c>
      <c r="B86" s="5" t="s">
        <v>294</v>
      </c>
      <c r="C86" s="6">
        <v>41890</v>
      </c>
      <c r="D86" s="9">
        <v>-103.79497064641799</v>
      </c>
    </row>
    <row r="87" spans="1:4" x14ac:dyDescent="0.25">
      <c r="A87" s="1" t="s">
        <v>70</v>
      </c>
      <c r="B87" s="5" t="s">
        <v>292</v>
      </c>
      <c r="C87" s="6">
        <v>41680</v>
      </c>
      <c r="D87" s="9">
        <v>-110.114314132836</v>
      </c>
    </row>
    <row r="88" spans="1:4" x14ac:dyDescent="0.25">
      <c r="A88" s="1" t="s">
        <v>56</v>
      </c>
      <c r="B88" s="5" t="s">
        <v>278</v>
      </c>
      <c r="C88" s="6">
        <v>42412</v>
      </c>
      <c r="D88" s="9">
        <v>-87.227626404006898</v>
      </c>
    </row>
    <row r="89" spans="1:4" x14ac:dyDescent="0.25">
      <c r="A89" s="1" t="s">
        <v>138</v>
      </c>
      <c r="B89" s="5" t="s">
        <v>360</v>
      </c>
      <c r="C89" s="6">
        <v>40190</v>
      </c>
      <c r="D89" s="9">
        <v>-110.446999270258</v>
      </c>
    </row>
    <row r="90" spans="1:4" x14ac:dyDescent="0.25">
      <c r="A90" s="1" t="s">
        <v>43</v>
      </c>
      <c r="B90" s="5" t="s">
        <v>265</v>
      </c>
      <c r="C90" s="6">
        <v>41750</v>
      </c>
      <c r="D90" s="9">
        <v>-154.64691431940301</v>
      </c>
    </row>
    <row r="91" spans="1:4" x14ac:dyDescent="0.25">
      <c r="A91" s="1" t="s">
        <v>86</v>
      </c>
      <c r="B91" s="5" t="s">
        <v>308</v>
      </c>
      <c r="C91" s="6">
        <v>42499</v>
      </c>
      <c r="D91" s="9">
        <v>-146.86621722818799</v>
      </c>
    </row>
    <row r="92" spans="1:4" x14ac:dyDescent="0.25">
      <c r="A92" s="1" t="s">
        <v>102</v>
      </c>
      <c r="B92" s="5" t="s">
        <v>324</v>
      </c>
      <c r="C92" s="6">
        <v>39116</v>
      </c>
      <c r="D92" s="9">
        <v>-105.755617433032</v>
      </c>
    </row>
    <row r="93" spans="1:4" x14ac:dyDescent="0.25">
      <c r="A93" s="1" t="s">
        <v>37</v>
      </c>
      <c r="B93" s="5" t="s">
        <v>259</v>
      </c>
      <c r="C93" s="6">
        <v>39678</v>
      </c>
      <c r="D93" s="9">
        <v>-155.15863846948301</v>
      </c>
    </row>
    <row r="94" spans="1:4" x14ac:dyDescent="0.25">
      <c r="A94" s="1" t="s">
        <v>125</v>
      </c>
      <c r="B94" s="5" t="s">
        <v>347</v>
      </c>
      <c r="C94" s="6">
        <v>39160</v>
      </c>
      <c r="D94" s="9">
        <v>-145.55177522937899</v>
      </c>
    </row>
    <row r="95" spans="1:4" x14ac:dyDescent="0.25">
      <c r="A95" s="1" t="s">
        <v>178</v>
      </c>
      <c r="B95" s="5" t="s">
        <v>400</v>
      </c>
      <c r="C95" s="6">
        <v>38640</v>
      </c>
      <c r="D95" s="9">
        <v>-188.173645041713</v>
      </c>
    </row>
    <row r="96" spans="1:4" x14ac:dyDescent="0.25">
      <c r="A96" s="1" t="s">
        <v>185</v>
      </c>
      <c r="B96" s="5" t="s">
        <v>407</v>
      </c>
      <c r="C96" s="6">
        <v>40057</v>
      </c>
      <c r="D96" s="9">
        <v>-135.165451762564</v>
      </c>
    </row>
    <row r="97" spans="1:4" x14ac:dyDescent="0.25">
      <c r="A97" s="1" t="s">
        <v>108</v>
      </c>
      <c r="B97" s="5" t="s">
        <v>330</v>
      </c>
      <c r="C97" s="6">
        <v>40113</v>
      </c>
      <c r="D97" s="9">
        <v>-188.08978610092799</v>
      </c>
    </row>
    <row r="98" spans="1:4" x14ac:dyDescent="0.25">
      <c r="A98" s="1" t="s">
        <v>57</v>
      </c>
      <c r="B98" s="5" t="s">
        <v>279</v>
      </c>
      <c r="C98" s="6">
        <v>39439</v>
      </c>
      <c r="D98" s="9">
        <v>-141.219469019369</v>
      </c>
    </row>
    <row r="99" spans="1:4" x14ac:dyDescent="0.25">
      <c r="A99" s="1" t="s">
        <v>170</v>
      </c>
      <c r="B99" s="5" t="s">
        <v>392</v>
      </c>
      <c r="C99" s="6">
        <v>40512</v>
      </c>
      <c r="D99" s="9">
        <v>-186.117961887136</v>
      </c>
    </row>
    <row r="100" spans="1:4" x14ac:dyDescent="0.25">
      <c r="A100" s="1" t="s">
        <v>41</v>
      </c>
      <c r="B100" s="5" t="s">
        <v>263</v>
      </c>
      <c r="C100" s="6">
        <v>38767</v>
      </c>
      <c r="D100" s="9">
        <v>-139.14021999706199</v>
      </c>
    </row>
    <row r="101" spans="1:4" x14ac:dyDescent="0.25">
      <c r="A101" s="1" t="s">
        <v>167</v>
      </c>
      <c r="B101" s="5" t="s">
        <v>389</v>
      </c>
      <c r="C101" s="6">
        <v>42462</v>
      </c>
      <c r="D101" s="9">
        <v>-179.03409615924599</v>
      </c>
    </row>
    <row r="102" spans="1:4" x14ac:dyDescent="0.25">
      <c r="A102" s="1" t="s">
        <v>13</v>
      </c>
      <c r="B102" s="5" t="s">
        <v>235</v>
      </c>
      <c r="C102" s="6">
        <v>42842</v>
      </c>
      <c r="D102" s="9">
        <v>-84.466438463555903</v>
      </c>
    </row>
    <row r="103" spans="1:4" x14ac:dyDescent="0.25">
      <c r="A103" s="1" t="s">
        <v>173</v>
      </c>
      <c r="B103" s="5" t="s">
        <v>395</v>
      </c>
      <c r="C103" s="6">
        <v>41246</v>
      </c>
      <c r="D103" s="9">
        <v>-140.674025194634</v>
      </c>
    </row>
    <row r="104" spans="1:4" x14ac:dyDescent="0.25">
      <c r="A104" s="1" t="s">
        <v>162</v>
      </c>
      <c r="B104" s="5" t="s">
        <v>384</v>
      </c>
      <c r="C104" s="6">
        <v>38567</v>
      </c>
      <c r="D104" s="9">
        <v>-188.23189560179</v>
      </c>
    </row>
    <row r="105" spans="1:4" x14ac:dyDescent="0.25">
      <c r="A105" s="1" t="s">
        <v>196</v>
      </c>
      <c r="B105" s="5" t="s">
        <v>418</v>
      </c>
      <c r="C105" s="6">
        <v>40663</v>
      </c>
      <c r="D105" s="9">
        <v>-188.567918270288</v>
      </c>
    </row>
    <row r="106" spans="1:4" x14ac:dyDescent="0.25">
      <c r="A106" s="1" t="s">
        <v>174</v>
      </c>
      <c r="B106" s="5" t="s">
        <v>396</v>
      </c>
      <c r="C106" s="6">
        <v>41737</v>
      </c>
      <c r="D106" s="9">
        <v>-181.10304361215799</v>
      </c>
    </row>
    <row r="107" spans="1:4" x14ac:dyDescent="0.25">
      <c r="A107" s="1" t="s">
        <v>23</v>
      </c>
      <c r="B107" s="5" t="s">
        <v>245</v>
      </c>
      <c r="C107" s="6">
        <v>40533</v>
      </c>
      <c r="D107" s="9">
        <v>-86.509386821326501</v>
      </c>
    </row>
    <row r="108" spans="1:4" x14ac:dyDescent="0.25">
      <c r="A108" s="1" t="s">
        <v>104</v>
      </c>
      <c r="B108" s="5" t="s">
        <v>326</v>
      </c>
      <c r="C108" s="6">
        <v>39568</v>
      </c>
      <c r="D108" s="9">
        <v>-150.54043398535501</v>
      </c>
    </row>
    <row r="109" spans="1:4" x14ac:dyDescent="0.25">
      <c r="A109" s="1" t="s">
        <v>3</v>
      </c>
      <c r="B109" s="5" t="s">
        <v>225</v>
      </c>
      <c r="C109" s="6">
        <v>39522</v>
      </c>
      <c r="D109" s="9">
        <v>-176.542403132159</v>
      </c>
    </row>
    <row r="110" spans="1:4" x14ac:dyDescent="0.25">
      <c r="A110" s="1" t="s">
        <v>165</v>
      </c>
      <c r="B110" s="5" t="s">
        <v>387</v>
      </c>
      <c r="C110" s="6">
        <v>39670</v>
      </c>
      <c r="D110" s="9">
        <v>-144.26529382152199</v>
      </c>
    </row>
    <row r="111" spans="1:4" x14ac:dyDescent="0.25">
      <c r="A111" s="1" t="s">
        <v>166</v>
      </c>
      <c r="B111" s="5" t="s">
        <v>388</v>
      </c>
      <c r="C111" s="6">
        <v>39410</v>
      </c>
      <c r="D111" s="9">
        <v>-158.94054034523401</v>
      </c>
    </row>
    <row r="112" spans="1:4" x14ac:dyDescent="0.25">
      <c r="A112" s="1" t="s">
        <v>35</v>
      </c>
      <c r="B112" s="5" t="s">
        <v>257</v>
      </c>
      <c r="C112" s="6">
        <v>38664</v>
      </c>
      <c r="D112" s="9">
        <v>-111.453928334559</v>
      </c>
    </row>
    <row r="113" spans="1:4" x14ac:dyDescent="0.25">
      <c r="A113" s="1" t="s">
        <v>25</v>
      </c>
      <c r="B113" s="5" t="s">
        <v>247</v>
      </c>
      <c r="C113" s="6">
        <v>41832</v>
      </c>
      <c r="D113" s="9">
        <v>-167.90195561614701</v>
      </c>
    </row>
    <row r="114" spans="1:4" x14ac:dyDescent="0.25">
      <c r="A114" s="1" t="s">
        <v>181</v>
      </c>
      <c r="B114" s="5" t="s">
        <v>403</v>
      </c>
      <c r="C114" s="6">
        <v>40421</v>
      </c>
      <c r="D114" s="9">
        <v>-158.56417116053601</v>
      </c>
    </row>
    <row r="115" spans="1:4" x14ac:dyDescent="0.25">
      <c r="A115" s="1" t="s">
        <v>92</v>
      </c>
      <c r="B115" s="5" t="s">
        <v>314</v>
      </c>
      <c r="C115" s="6">
        <v>41211</v>
      </c>
      <c r="D115" s="9">
        <v>-148.01372434621601</v>
      </c>
    </row>
    <row r="116" spans="1:4" x14ac:dyDescent="0.25">
      <c r="A116" s="1" t="s">
        <v>129</v>
      </c>
      <c r="B116" s="5" t="s">
        <v>351</v>
      </c>
      <c r="C116" s="6">
        <v>39951</v>
      </c>
      <c r="D116" s="9">
        <v>-190.480481826877</v>
      </c>
    </row>
    <row r="117" spans="1:4" x14ac:dyDescent="0.25">
      <c r="A117" s="1" t="s">
        <v>139</v>
      </c>
      <c r="B117" s="5" t="s">
        <v>361</v>
      </c>
      <c r="C117" s="6">
        <v>38364</v>
      </c>
      <c r="D117" s="9">
        <v>-125.256529953122</v>
      </c>
    </row>
    <row r="118" spans="1:4" x14ac:dyDescent="0.25">
      <c r="A118" s="1" t="s">
        <v>34</v>
      </c>
      <c r="B118" s="5" t="s">
        <v>256</v>
      </c>
      <c r="C118" s="6">
        <v>38243</v>
      </c>
      <c r="D118" s="9">
        <v>-199.285479963059</v>
      </c>
    </row>
    <row r="119" spans="1:4" x14ac:dyDescent="0.25">
      <c r="A119" s="1" t="s">
        <v>159</v>
      </c>
      <c r="B119" s="5" t="s">
        <v>381</v>
      </c>
      <c r="C119" s="6">
        <v>41720</v>
      </c>
      <c r="D119" s="9">
        <v>-155.456820055382</v>
      </c>
    </row>
    <row r="120" spans="1:4" x14ac:dyDescent="0.25">
      <c r="A120" s="1" t="s">
        <v>130</v>
      </c>
      <c r="B120" s="5" t="s">
        <v>352</v>
      </c>
      <c r="C120" s="6">
        <v>42398</v>
      </c>
      <c r="D120" s="9">
        <v>-117.22141286039199</v>
      </c>
    </row>
    <row r="121" spans="1:4" x14ac:dyDescent="0.25">
      <c r="A121" s="1" t="s">
        <v>207</v>
      </c>
      <c r="B121" s="5" t="s">
        <v>429</v>
      </c>
      <c r="C121" s="6">
        <v>40799</v>
      </c>
      <c r="D121" s="9">
        <v>-171.33009206135799</v>
      </c>
    </row>
    <row r="122" spans="1:4" x14ac:dyDescent="0.25">
      <c r="A122" s="1" t="s">
        <v>195</v>
      </c>
      <c r="B122" s="5" t="s">
        <v>417</v>
      </c>
      <c r="C122" s="6">
        <v>38531</v>
      </c>
      <c r="D122" s="9">
        <v>-161.81082974389801</v>
      </c>
    </row>
    <row r="123" spans="1:4" x14ac:dyDescent="0.25">
      <c r="A123" s="1" t="s">
        <v>179</v>
      </c>
      <c r="B123" s="5" t="s">
        <v>401</v>
      </c>
      <c r="C123" s="6">
        <v>40756</v>
      </c>
      <c r="D123" s="9">
        <v>-178.458491014846</v>
      </c>
    </row>
    <row r="124" spans="1:4" x14ac:dyDescent="0.25">
      <c r="A124" s="1" t="s">
        <v>85</v>
      </c>
      <c r="B124" s="5" t="s">
        <v>307</v>
      </c>
      <c r="C124" s="6">
        <v>41060</v>
      </c>
      <c r="D124" s="9">
        <v>-168.798385344698</v>
      </c>
    </row>
    <row r="125" spans="1:4" x14ac:dyDescent="0.25">
      <c r="A125" s="1" t="s">
        <v>10</v>
      </c>
      <c r="B125" s="5" t="s">
        <v>232</v>
      </c>
      <c r="C125" s="6">
        <v>38958</v>
      </c>
      <c r="D125" s="9">
        <v>-136.170537194329</v>
      </c>
    </row>
    <row r="126" spans="1:4" x14ac:dyDescent="0.25">
      <c r="A126" s="1" t="s">
        <v>113</v>
      </c>
      <c r="B126" s="5" t="s">
        <v>335</v>
      </c>
      <c r="C126" s="6">
        <v>42529</v>
      </c>
      <c r="D126" s="9">
        <v>-203.34718592983899</v>
      </c>
    </row>
    <row r="127" spans="1:4" x14ac:dyDescent="0.25">
      <c r="A127" s="1" t="s">
        <v>213</v>
      </c>
      <c r="B127" s="5" t="s">
        <v>435</v>
      </c>
      <c r="C127" s="6">
        <v>39371</v>
      </c>
      <c r="D127" s="9">
        <v>-231.01851851851799</v>
      </c>
    </row>
    <row r="128" spans="1:4" x14ac:dyDescent="0.25">
      <c r="A128" s="1" t="s">
        <v>73</v>
      </c>
      <c r="B128" s="5" t="s">
        <v>295</v>
      </c>
      <c r="C128" s="6">
        <v>40315</v>
      </c>
      <c r="D128" s="9">
        <v>-142.374812640779</v>
      </c>
    </row>
    <row r="129" spans="1:4" x14ac:dyDescent="0.25">
      <c r="A129" s="1" t="s">
        <v>77</v>
      </c>
      <c r="B129" s="5" t="s">
        <v>299</v>
      </c>
      <c r="C129" s="6">
        <v>39328</v>
      </c>
      <c r="D129" s="9">
        <v>-151.92155443920299</v>
      </c>
    </row>
    <row r="130" spans="1:4" x14ac:dyDescent="0.25">
      <c r="A130" s="1" t="s">
        <v>90</v>
      </c>
      <c r="B130" s="5" t="s">
        <v>312</v>
      </c>
      <c r="C130" s="6">
        <v>41394</v>
      </c>
      <c r="D130" s="9">
        <v>-130.92839004733901</v>
      </c>
    </row>
    <row r="131" spans="1:4" x14ac:dyDescent="0.25">
      <c r="A131" s="1" t="s">
        <v>17</v>
      </c>
      <c r="B131" s="5" t="s">
        <v>239</v>
      </c>
      <c r="C131" s="6">
        <v>39753</v>
      </c>
      <c r="D131" s="9">
        <v>-164.421158734383</v>
      </c>
    </row>
    <row r="132" spans="1:4" x14ac:dyDescent="0.25">
      <c r="A132" s="1" t="s">
        <v>160</v>
      </c>
      <c r="B132" s="5" t="s">
        <v>382</v>
      </c>
      <c r="C132" s="6">
        <v>40251</v>
      </c>
      <c r="D132" s="9">
        <v>-112.511877252651</v>
      </c>
    </row>
    <row r="133" spans="1:4" x14ac:dyDescent="0.25">
      <c r="A133" s="1" t="s">
        <v>114</v>
      </c>
      <c r="B133" s="5" t="s">
        <v>336</v>
      </c>
      <c r="C133" s="6">
        <v>40936</v>
      </c>
      <c r="D133" s="9">
        <v>-181.04699614104399</v>
      </c>
    </row>
    <row r="134" spans="1:4" x14ac:dyDescent="0.25">
      <c r="A134" s="1" t="s">
        <v>100</v>
      </c>
      <c r="B134" s="5" t="s">
        <v>322</v>
      </c>
      <c r="C134" s="6">
        <v>40973</v>
      </c>
      <c r="D134" s="9">
        <v>-147.769054526036</v>
      </c>
    </row>
    <row r="135" spans="1:4" x14ac:dyDescent="0.25">
      <c r="A135" s="1" t="s">
        <v>26</v>
      </c>
      <c r="B135" s="5" t="s">
        <v>248</v>
      </c>
      <c r="C135" s="6">
        <v>42820</v>
      </c>
      <c r="D135" s="9">
        <v>-143.673553585381</v>
      </c>
    </row>
    <row r="136" spans="1:4" x14ac:dyDescent="0.25">
      <c r="A136" s="1" t="s">
        <v>190</v>
      </c>
      <c r="B136" s="5" t="s">
        <v>412</v>
      </c>
      <c r="C136" s="6">
        <v>39949</v>
      </c>
      <c r="D136" s="9">
        <v>-143.17824910767999</v>
      </c>
    </row>
    <row r="137" spans="1:4" x14ac:dyDescent="0.25">
      <c r="A137" s="1" t="s">
        <v>61</v>
      </c>
      <c r="B137" s="5" t="s">
        <v>283</v>
      </c>
      <c r="C137" s="6">
        <v>42398</v>
      </c>
      <c r="D137" s="9">
        <v>-82.334394558191093</v>
      </c>
    </row>
    <row r="138" spans="1:4" x14ac:dyDescent="0.25">
      <c r="A138" s="1" t="s">
        <v>132</v>
      </c>
      <c r="B138" s="5" t="s">
        <v>354</v>
      </c>
      <c r="C138" s="6">
        <v>43072</v>
      </c>
      <c r="D138" s="9">
        <v>-114.839769006815</v>
      </c>
    </row>
    <row r="139" spans="1:4" x14ac:dyDescent="0.25">
      <c r="A139" s="1" t="s">
        <v>163</v>
      </c>
      <c r="B139" s="5" t="s">
        <v>385</v>
      </c>
      <c r="C139" s="6">
        <v>37460</v>
      </c>
      <c r="D139" s="9">
        <v>-127.40763993042</v>
      </c>
    </row>
    <row r="140" spans="1:4" x14ac:dyDescent="0.25">
      <c r="A140" s="1" t="s">
        <v>98</v>
      </c>
      <c r="B140" s="5" t="s">
        <v>320</v>
      </c>
      <c r="C140" s="6">
        <v>40041</v>
      </c>
      <c r="D140" s="9">
        <v>-148.11148999169399</v>
      </c>
    </row>
    <row r="141" spans="1:4" x14ac:dyDescent="0.25">
      <c r="A141" s="1" t="s">
        <v>204</v>
      </c>
      <c r="B141" s="5" t="s">
        <v>426</v>
      </c>
      <c r="C141" s="6">
        <v>42777</v>
      </c>
      <c r="D141" s="9">
        <v>-136.84118453502899</v>
      </c>
    </row>
    <row r="142" spans="1:4" x14ac:dyDescent="0.25">
      <c r="A142" s="1" t="s">
        <v>94</v>
      </c>
      <c r="B142" s="5" t="s">
        <v>316</v>
      </c>
      <c r="C142" s="6">
        <v>38930</v>
      </c>
      <c r="D142" s="9">
        <v>-116.141630002997</v>
      </c>
    </row>
    <row r="143" spans="1:4" x14ac:dyDescent="0.25">
      <c r="A143" s="1" t="s">
        <v>116</v>
      </c>
      <c r="B143" s="5" t="s">
        <v>338</v>
      </c>
      <c r="C143" s="6">
        <v>41826</v>
      </c>
      <c r="D143" s="9">
        <v>-150.77524212312599</v>
      </c>
    </row>
    <row r="144" spans="1:4" x14ac:dyDescent="0.25">
      <c r="A144" s="1" t="s">
        <v>8</v>
      </c>
      <c r="B144" s="5" t="s">
        <v>230</v>
      </c>
      <c r="C144" s="6">
        <v>42029</v>
      </c>
      <c r="D144" s="9">
        <v>-103.56132142746701</v>
      </c>
    </row>
    <row r="145" spans="1:4" x14ac:dyDescent="0.25">
      <c r="A145" s="1" t="s">
        <v>119</v>
      </c>
      <c r="B145" s="5" t="s">
        <v>341</v>
      </c>
      <c r="C145" s="6">
        <v>40249</v>
      </c>
      <c r="D145" s="9">
        <v>-186.376324085585</v>
      </c>
    </row>
    <row r="146" spans="1:4" x14ac:dyDescent="0.25">
      <c r="A146" s="1" t="s">
        <v>123</v>
      </c>
      <c r="B146" s="5" t="s">
        <v>345</v>
      </c>
      <c r="C146" s="6">
        <v>37261</v>
      </c>
      <c r="D146" s="9">
        <v>-140.409259702914</v>
      </c>
    </row>
    <row r="147" spans="1:4" x14ac:dyDescent="0.25">
      <c r="A147" s="1" t="s">
        <v>48</v>
      </c>
      <c r="B147" s="5" t="s">
        <v>270</v>
      </c>
      <c r="C147" s="6">
        <v>40378</v>
      </c>
      <c r="D147" s="9">
        <v>-137.76772333788199</v>
      </c>
    </row>
    <row r="148" spans="1:4" x14ac:dyDescent="0.25">
      <c r="A148" s="1" t="s">
        <v>33</v>
      </c>
      <c r="B148" s="5" t="s">
        <v>255</v>
      </c>
      <c r="C148" s="6">
        <v>40705</v>
      </c>
      <c r="D148" s="9">
        <v>-97.102583122393199</v>
      </c>
    </row>
    <row r="149" spans="1:4" x14ac:dyDescent="0.25">
      <c r="A149" s="1" t="s">
        <v>120</v>
      </c>
      <c r="B149" s="5" t="s">
        <v>342</v>
      </c>
      <c r="C149" s="6">
        <v>40154</v>
      </c>
      <c r="D149" s="9">
        <v>-186.23303720890701</v>
      </c>
    </row>
    <row r="150" spans="1:4" x14ac:dyDescent="0.25">
      <c r="A150" s="1" t="s">
        <v>7</v>
      </c>
      <c r="B150" s="5" t="s">
        <v>229</v>
      </c>
      <c r="C150" s="6">
        <v>40077</v>
      </c>
      <c r="D150" s="9">
        <v>-217.916666666666</v>
      </c>
    </row>
    <row r="151" spans="1:4" x14ac:dyDescent="0.25">
      <c r="A151" s="1" t="s">
        <v>152</v>
      </c>
      <c r="B151" s="5" t="s">
        <v>374</v>
      </c>
      <c r="C151" s="6">
        <v>41933</v>
      </c>
      <c r="D151" s="9">
        <v>-165.143959475548</v>
      </c>
    </row>
    <row r="152" spans="1:4" x14ac:dyDescent="0.25">
      <c r="A152" s="1" t="s">
        <v>14</v>
      </c>
      <c r="B152" s="5" t="s">
        <v>236</v>
      </c>
      <c r="C152" s="6">
        <v>41917</v>
      </c>
      <c r="D152" s="9">
        <v>-116.58342021449999</v>
      </c>
    </row>
    <row r="153" spans="1:4" x14ac:dyDescent="0.25">
      <c r="A153" s="1" t="s">
        <v>11</v>
      </c>
      <c r="B153" s="5" t="s">
        <v>233</v>
      </c>
      <c r="C153" s="6">
        <v>38168</v>
      </c>
      <c r="D153" s="9">
        <v>-140.13362484469101</v>
      </c>
    </row>
    <row r="154" spans="1:4" x14ac:dyDescent="0.25">
      <c r="A154" s="1" t="s">
        <v>149</v>
      </c>
      <c r="B154" s="5" t="s">
        <v>371</v>
      </c>
      <c r="C154" s="6">
        <v>39614</v>
      </c>
      <c r="D154" s="9">
        <v>-148.572260476677</v>
      </c>
    </row>
    <row r="155" spans="1:4" x14ac:dyDescent="0.25">
      <c r="A155" s="1" t="s">
        <v>175</v>
      </c>
      <c r="B155" s="5" t="s">
        <v>397</v>
      </c>
      <c r="C155" s="6">
        <v>42514</v>
      </c>
      <c r="D155" s="9">
        <v>-154.34653356947999</v>
      </c>
    </row>
    <row r="156" spans="1:4" x14ac:dyDescent="0.25">
      <c r="A156" s="1" t="s">
        <v>199</v>
      </c>
      <c r="B156" s="5" t="s">
        <v>421</v>
      </c>
      <c r="C156" s="6">
        <v>41975</v>
      </c>
      <c r="D156" s="9">
        <v>-180.22683944372599</v>
      </c>
    </row>
    <row r="157" spans="1:4" x14ac:dyDescent="0.25">
      <c r="A157" s="1" t="s">
        <v>81</v>
      </c>
      <c r="B157" s="5" t="s">
        <v>303</v>
      </c>
      <c r="C157" s="6">
        <v>39322</v>
      </c>
      <c r="D157" s="9">
        <v>-108.778693008781</v>
      </c>
    </row>
    <row r="158" spans="1:4" x14ac:dyDescent="0.25">
      <c r="A158" s="1" t="s">
        <v>121</v>
      </c>
      <c r="B158" s="5" t="s">
        <v>343</v>
      </c>
      <c r="C158" s="6">
        <v>40068</v>
      </c>
      <c r="D158" s="9">
        <v>-177.35119917600301</v>
      </c>
    </row>
    <row r="159" spans="1:4" x14ac:dyDescent="0.25">
      <c r="A159" s="1" t="s">
        <v>203</v>
      </c>
      <c r="B159" s="5" t="s">
        <v>425</v>
      </c>
      <c r="C159" s="6">
        <v>42485</v>
      </c>
      <c r="D159" s="9">
        <v>-164.661426518345</v>
      </c>
    </row>
    <row r="160" spans="1:4" x14ac:dyDescent="0.25">
      <c r="A160" s="1" t="s">
        <v>55</v>
      </c>
      <c r="B160" s="5" t="s">
        <v>277</v>
      </c>
      <c r="C160" s="6">
        <v>42402</v>
      </c>
      <c r="D160" s="9">
        <v>-104.820478290157</v>
      </c>
    </row>
    <row r="161" spans="1:4" x14ac:dyDescent="0.25">
      <c r="A161" s="1" t="s">
        <v>137</v>
      </c>
      <c r="B161" s="5" t="s">
        <v>359</v>
      </c>
      <c r="C161" s="6">
        <v>40286</v>
      </c>
      <c r="D161" s="9">
        <v>-180.58995410545</v>
      </c>
    </row>
    <row r="162" spans="1:4" x14ac:dyDescent="0.25">
      <c r="A162" s="1" t="s">
        <v>105</v>
      </c>
      <c r="B162" s="5" t="s">
        <v>327</v>
      </c>
      <c r="C162" s="6">
        <v>40078</v>
      </c>
      <c r="D162" s="9">
        <v>-170.74733683027</v>
      </c>
    </row>
    <row r="163" spans="1:4" x14ac:dyDescent="0.25">
      <c r="A163" s="1" t="s">
        <v>71</v>
      </c>
      <c r="B163" s="5" t="s">
        <v>293</v>
      </c>
      <c r="C163" s="6">
        <v>42743</v>
      </c>
      <c r="D163" s="9">
        <v>-136.481582493952</v>
      </c>
    </row>
    <row r="164" spans="1:4" x14ac:dyDescent="0.25">
      <c r="A164" s="1" t="s">
        <v>91</v>
      </c>
      <c r="B164" s="5" t="s">
        <v>313</v>
      </c>
      <c r="C164" s="6">
        <v>40540</v>
      </c>
      <c r="D164" s="9">
        <v>-135.80061520564499</v>
      </c>
    </row>
    <row r="165" spans="1:4" x14ac:dyDescent="0.25">
      <c r="A165" s="1" t="s">
        <v>32</v>
      </c>
      <c r="B165" s="5" t="s">
        <v>254</v>
      </c>
      <c r="C165" s="6">
        <v>40768</v>
      </c>
      <c r="D165" s="9">
        <v>-118.161996379353</v>
      </c>
    </row>
    <row r="166" spans="1:4" x14ac:dyDescent="0.25">
      <c r="A166" s="1" t="s">
        <v>58</v>
      </c>
      <c r="B166" s="5" t="s">
        <v>280</v>
      </c>
      <c r="C166" s="6">
        <v>41625</v>
      </c>
      <c r="D166" s="9">
        <v>-115.575608488291</v>
      </c>
    </row>
    <row r="167" spans="1:4" x14ac:dyDescent="0.25">
      <c r="A167" s="1" t="s">
        <v>103</v>
      </c>
      <c r="B167" s="5" t="s">
        <v>325</v>
      </c>
      <c r="C167" s="6">
        <v>42801</v>
      </c>
      <c r="D167" s="9">
        <v>-207.81035535157201</v>
      </c>
    </row>
    <row r="168" spans="1:4" x14ac:dyDescent="0.25">
      <c r="A168" s="1" t="s">
        <v>38</v>
      </c>
      <c r="B168" s="5" t="s">
        <v>260</v>
      </c>
      <c r="C168" s="6">
        <v>39259</v>
      </c>
      <c r="D168" s="9">
        <v>-166.28776997710199</v>
      </c>
    </row>
    <row r="169" spans="1:4" x14ac:dyDescent="0.25">
      <c r="A169" s="1" t="s">
        <v>151</v>
      </c>
      <c r="B169" s="5" t="s">
        <v>373</v>
      </c>
      <c r="C169" s="6">
        <v>42043</v>
      </c>
      <c r="D169" s="9">
        <v>-167.524472010793</v>
      </c>
    </row>
    <row r="170" spans="1:4" x14ac:dyDescent="0.25">
      <c r="A170" s="1" t="s">
        <v>69</v>
      </c>
      <c r="B170" s="5" t="s">
        <v>291</v>
      </c>
      <c r="C170" s="6">
        <v>42856</v>
      </c>
      <c r="D170" s="9">
        <v>-152.049406266565</v>
      </c>
    </row>
    <row r="171" spans="1:4" x14ac:dyDescent="0.25">
      <c r="A171" s="1" t="s">
        <v>176</v>
      </c>
      <c r="B171" s="5" t="s">
        <v>398</v>
      </c>
      <c r="C171" s="6">
        <v>41601</v>
      </c>
      <c r="D171" s="9">
        <v>-180.85200245419</v>
      </c>
    </row>
    <row r="172" spans="1:4" x14ac:dyDescent="0.25">
      <c r="A172" s="1" t="s">
        <v>158</v>
      </c>
      <c r="B172" s="5" t="s">
        <v>380</v>
      </c>
      <c r="C172" s="6">
        <v>38564</v>
      </c>
      <c r="D172" s="9">
        <v>-116.93371118776901</v>
      </c>
    </row>
    <row r="173" spans="1:4" x14ac:dyDescent="0.25">
      <c r="A173" s="1" t="s">
        <v>155</v>
      </c>
      <c r="B173" s="5" t="s">
        <v>377</v>
      </c>
      <c r="C173" s="6">
        <v>40579</v>
      </c>
      <c r="D173" s="9">
        <v>-180.19982137898799</v>
      </c>
    </row>
    <row r="174" spans="1:4" x14ac:dyDescent="0.25">
      <c r="A174" s="1" t="s">
        <v>172</v>
      </c>
      <c r="B174" s="5" t="s">
        <v>394</v>
      </c>
      <c r="C174" s="6">
        <v>41917</v>
      </c>
      <c r="D174" s="9">
        <v>-129.27933303135501</v>
      </c>
    </row>
    <row r="175" spans="1:4" x14ac:dyDescent="0.25">
      <c r="A175" s="1" t="s">
        <v>134</v>
      </c>
      <c r="B175" s="5" t="s">
        <v>356</v>
      </c>
      <c r="C175" s="6">
        <v>42462</v>
      </c>
      <c r="D175" s="9">
        <v>-139.90821787617401</v>
      </c>
    </row>
    <row r="176" spans="1:4" x14ac:dyDescent="0.25">
      <c r="A176" s="1" t="s">
        <v>12</v>
      </c>
      <c r="B176" s="5" t="s">
        <v>234</v>
      </c>
      <c r="C176" s="6">
        <v>40145</v>
      </c>
      <c r="D176" s="9">
        <v>-217.916666666666</v>
      </c>
    </row>
    <row r="177" spans="1:4" x14ac:dyDescent="0.25">
      <c r="A177" s="1" t="s">
        <v>16</v>
      </c>
      <c r="B177" s="5" t="s">
        <v>238</v>
      </c>
      <c r="C177" s="6">
        <v>41912</v>
      </c>
      <c r="D177" s="9">
        <v>-132.015699517126</v>
      </c>
    </row>
    <row r="178" spans="1:4" x14ac:dyDescent="0.25">
      <c r="A178" s="1" t="s">
        <v>135</v>
      </c>
      <c r="B178" s="5" t="s">
        <v>357</v>
      </c>
      <c r="C178" s="6">
        <v>39157</v>
      </c>
      <c r="D178" s="9">
        <v>-156.467499190908</v>
      </c>
    </row>
    <row r="179" spans="1:4" x14ac:dyDescent="0.25">
      <c r="A179" s="1" t="s">
        <v>62</v>
      </c>
      <c r="B179" s="5" t="s">
        <v>284</v>
      </c>
      <c r="C179" s="6">
        <v>39278</v>
      </c>
      <c r="D179" s="9">
        <v>-143.31883683820899</v>
      </c>
    </row>
    <row r="180" spans="1:4" x14ac:dyDescent="0.25">
      <c r="A180" s="1" t="s">
        <v>4</v>
      </c>
      <c r="B180" s="5" t="s">
        <v>226</v>
      </c>
      <c r="C180" s="6">
        <v>39144</v>
      </c>
      <c r="D180" s="9">
        <v>-97.789112750288993</v>
      </c>
    </row>
    <row r="181" spans="1:4" x14ac:dyDescent="0.25">
      <c r="A181" s="1" t="s">
        <v>65</v>
      </c>
      <c r="B181" s="5" t="s">
        <v>287</v>
      </c>
      <c r="C181" s="6">
        <v>39617</v>
      </c>
      <c r="D181" s="9">
        <v>-109.655257514401</v>
      </c>
    </row>
    <row r="182" spans="1:4" x14ac:dyDescent="0.25">
      <c r="A182" s="1" t="s">
        <v>184</v>
      </c>
      <c r="B182" s="5" t="s">
        <v>406</v>
      </c>
      <c r="C182" s="6">
        <v>39866</v>
      </c>
      <c r="D182" s="9">
        <v>-145.25796304569599</v>
      </c>
    </row>
    <row r="183" spans="1:4" x14ac:dyDescent="0.25">
      <c r="A183" s="1" t="s">
        <v>189</v>
      </c>
      <c r="B183" s="5" t="s">
        <v>411</v>
      </c>
      <c r="C183" s="6">
        <v>39670</v>
      </c>
      <c r="D183" s="9">
        <v>-163.97711066059401</v>
      </c>
    </row>
    <row r="184" spans="1:4" x14ac:dyDescent="0.25">
      <c r="A184" s="1" t="s">
        <v>111</v>
      </c>
      <c r="B184" s="5" t="s">
        <v>333</v>
      </c>
      <c r="C184" s="6">
        <v>42743</v>
      </c>
      <c r="D184" s="9">
        <v>-162.99245967260501</v>
      </c>
    </row>
    <row r="185" spans="1:4" x14ac:dyDescent="0.25">
      <c r="A185" s="1" t="s">
        <v>99</v>
      </c>
      <c r="B185" s="5" t="s">
        <v>321</v>
      </c>
      <c r="C185" s="6">
        <v>40873</v>
      </c>
      <c r="D185" s="9">
        <v>-149.18035951600299</v>
      </c>
    </row>
    <row r="186" spans="1:4" x14ac:dyDescent="0.25">
      <c r="A186" s="1" t="s">
        <v>101</v>
      </c>
      <c r="B186" s="5" t="s">
        <v>323</v>
      </c>
      <c r="C186" s="6">
        <v>40630</v>
      </c>
      <c r="D186" s="9">
        <v>-144.37934559227199</v>
      </c>
    </row>
    <row r="187" spans="1:4" x14ac:dyDescent="0.25">
      <c r="A187" s="1" t="s">
        <v>18</v>
      </c>
      <c r="B187" s="5" t="s">
        <v>240</v>
      </c>
      <c r="C187" s="6">
        <v>42398</v>
      </c>
      <c r="D187" s="9">
        <v>-59.615613301594998</v>
      </c>
    </row>
    <row r="188" spans="1:4" x14ac:dyDescent="0.25">
      <c r="A188" s="1" t="s">
        <v>209</v>
      </c>
      <c r="B188" s="5" t="s">
        <v>431</v>
      </c>
      <c r="C188" s="6">
        <v>42223</v>
      </c>
      <c r="D188" s="9">
        <v>-145.22424737873399</v>
      </c>
    </row>
    <row r="189" spans="1:4" x14ac:dyDescent="0.25">
      <c r="A189" s="1" t="s">
        <v>157</v>
      </c>
      <c r="B189" s="5" t="s">
        <v>379</v>
      </c>
      <c r="C189" s="6">
        <v>42105</v>
      </c>
      <c r="D189" s="9">
        <v>-169.343108858249</v>
      </c>
    </row>
    <row r="190" spans="1:4" x14ac:dyDescent="0.25">
      <c r="A190" s="1" t="s">
        <v>126</v>
      </c>
      <c r="B190" s="5" t="s">
        <v>348</v>
      </c>
      <c r="C190" s="6">
        <v>42462</v>
      </c>
      <c r="D190" s="9">
        <v>-98.957099792723795</v>
      </c>
    </row>
    <row r="191" spans="1:4" x14ac:dyDescent="0.25">
      <c r="A191" s="1" t="s">
        <v>128</v>
      </c>
      <c r="B191" s="5" t="s">
        <v>350</v>
      </c>
      <c r="C191" s="6">
        <v>39669</v>
      </c>
      <c r="D191" s="9">
        <v>-146.34427774183101</v>
      </c>
    </row>
    <row r="192" spans="1:4" x14ac:dyDescent="0.25">
      <c r="A192" s="1" t="s">
        <v>30</v>
      </c>
      <c r="B192" s="5" t="s">
        <v>252</v>
      </c>
      <c r="C192" s="6">
        <v>41765</v>
      </c>
      <c r="D192" s="9">
        <v>-140.827712748946</v>
      </c>
    </row>
    <row r="193" spans="1:4" x14ac:dyDescent="0.25">
      <c r="A193" s="1" t="s">
        <v>127</v>
      </c>
      <c r="B193" s="5" t="s">
        <v>349</v>
      </c>
      <c r="C193" s="6">
        <v>38845</v>
      </c>
      <c r="D193" s="9">
        <v>-122.35530074051</v>
      </c>
    </row>
    <row r="194" spans="1:4" x14ac:dyDescent="0.25">
      <c r="A194" s="1" t="s">
        <v>47</v>
      </c>
      <c r="B194" s="5" t="s">
        <v>269</v>
      </c>
      <c r="C194" s="6">
        <v>39060</v>
      </c>
      <c r="D194" s="9">
        <v>-138.419654634729</v>
      </c>
    </row>
    <row r="195" spans="1:4" x14ac:dyDescent="0.25">
      <c r="A195" s="1" t="s">
        <v>188</v>
      </c>
      <c r="B195" s="5" t="s">
        <v>410</v>
      </c>
      <c r="C195" s="6">
        <v>39837</v>
      </c>
      <c r="D195" s="9">
        <v>-168.97111750267501</v>
      </c>
    </row>
    <row r="196" spans="1:4" x14ac:dyDescent="0.25">
      <c r="A196" s="1" t="s">
        <v>2</v>
      </c>
      <c r="B196" s="5" t="s">
        <v>224</v>
      </c>
      <c r="C196" s="6">
        <v>40268</v>
      </c>
      <c r="D196" s="9">
        <v>-144.498298506368</v>
      </c>
    </row>
    <row r="197" spans="1:4" x14ac:dyDescent="0.25">
      <c r="A197" s="1" t="s">
        <v>40</v>
      </c>
      <c r="B197" s="5" t="s">
        <v>262</v>
      </c>
      <c r="C197" s="6">
        <v>42463</v>
      </c>
      <c r="D197" s="9">
        <v>-150.40855134248</v>
      </c>
    </row>
    <row r="198" spans="1:4" x14ac:dyDescent="0.25">
      <c r="A198" s="1" t="s">
        <v>68</v>
      </c>
      <c r="B198" s="5" t="s">
        <v>290</v>
      </c>
      <c r="C198" s="6">
        <v>38822</v>
      </c>
      <c r="D198" s="9">
        <v>-159.66482152074701</v>
      </c>
    </row>
    <row r="199" spans="1:4" x14ac:dyDescent="0.25">
      <c r="A199" s="1" t="s">
        <v>45</v>
      </c>
      <c r="B199" s="5" t="s">
        <v>267</v>
      </c>
      <c r="C199" s="6">
        <v>37491</v>
      </c>
      <c r="D199" s="9">
        <v>-105.760947391256</v>
      </c>
    </row>
    <row r="200" spans="1:4" x14ac:dyDescent="0.25">
      <c r="A200" s="1" t="s">
        <v>182</v>
      </c>
      <c r="B200" s="5" t="s">
        <v>404</v>
      </c>
      <c r="C200" s="6">
        <v>38053</v>
      </c>
      <c r="D200" s="9">
        <v>-148.01671830628001</v>
      </c>
    </row>
    <row r="201" spans="1:4" x14ac:dyDescent="0.25">
      <c r="A201" s="1" t="s">
        <v>59</v>
      </c>
      <c r="B201" s="5" t="s">
        <v>281</v>
      </c>
      <c r="C201" s="6">
        <v>42128</v>
      </c>
      <c r="D201" s="9">
        <v>-162.13324039469299</v>
      </c>
    </row>
    <row r="204" spans="1:4" x14ac:dyDescent="0.25">
      <c r="A204">
        <v>-250</v>
      </c>
      <c r="B204">
        <v>150.01</v>
      </c>
      <c r="D204" s="1" t="e">
        <f>COUNTIFS(#REF!,"&gt;="&amp;$A204,#REF!,"&lt;"&amp;$B204)</f>
        <v>#REF!</v>
      </c>
    </row>
    <row r="205" spans="1:4" x14ac:dyDescent="0.25">
      <c r="D205" s="12" t="s">
        <v>453</v>
      </c>
    </row>
    <row r="206" spans="1:4" x14ac:dyDescent="0.25">
      <c r="A206">
        <v>0</v>
      </c>
      <c r="B206">
        <v>150.01</v>
      </c>
      <c r="D206" s="1" t="e">
        <f>COUNTIFS(#REF!,"&gt;="&amp;$A206,#REF!,"&lt;"&amp;$B206)</f>
        <v>#REF!</v>
      </c>
    </row>
    <row r="207" spans="1:4" x14ac:dyDescent="0.25">
      <c r="A207">
        <v>-100</v>
      </c>
      <c r="B207">
        <f>A206</f>
        <v>0</v>
      </c>
      <c r="D207" s="1" t="e">
        <f>COUNTIFS(#REF!,"&gt;="&amp;$A207,#REF!,"&lt;"&amp;$B207)</f>
        <v>#REF!</v>
      </c>
    </row>
    <row r="208" spans="1:4" x14ac:dyDescent="0.25">
      <c r="A208">
        <v>-178</v>
      </c>
      <c r="B208">
        <f>A207</f>
        <v>-100</v>
      </c>
      <c r="D208" s="1" t="e">
        <f>COUNTIFS(#REF!,"&gt;="&amp;$A208,#REF!,"&lt;"&amp;$B208)</f>
        <v>#REF!</v>
      </c>
    </row>
    <row r="209" spans="1:4" x14ac:dyDescent="0.25">
      <c r="A209">
        <v>-250</v>
      </c>
      <c r="B209">
        <f>A208</f>
        <v>-178</v>
      </c>
      <c r="D209" s="1" t="e">
        <f>COUNTIFS(#REF!,"&gt;="&amp;$A209,#REF!,"&lt;"&amp;$B209)</f>
        <v>#REF!</v>
      </c>
    </row>
    <row r="212" spans="1:4" ht="45" x14ac:dyDescent="0.25">
      <c r="D212" s="10" t="s">
        <v>495</v>
      </c>
    </row>
    <row r="213" spans="1:4" x14ac:dyDescent="0.25">
      <c r="D213" s="16" t="e">
        <f t="shared" ref="D213:D216" si="0">D206/D$204</f>
        <v>#REF!</v>
      </c>
    </row>
    <row r="214" spans="1:4" x14ac:dyDescent="0.25">
      <c r="D214" s="11" t="e">
        <f t="shared" si="0"/>
        <v>#REF!</v>
      </c>
    </row>
    <row r="215" spans="1:4" x14ac:dyDescent="0.25">
      <c r="D215" s="11" t="e">
        <f t="shared" si="0"/>
        <v>#REF!</v>
      </c>
    </row>
    <row r="216" spans="1:4" x14ac:dyDescent="0.25">
      <c r="D216" s="16" t="e">
        <f t="shared" si="0"/>
        <v>#REF!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DCB35-6628-4E87-A227-0C5222390351}">
  <dimension ref="A2:M201"/>
  <sheetViews>
    <sheetView topLeftCell="B1" workbookViewId="0">
      <selection activeCell="G4" sqref="G4:M4"/>
    </sheetView>
  </sheetViews>
  <sheetFormatPr defaultRowHeight="15" x14ac:dyDescent="0.25"/>
  <cols>
    <col min="1" max="1" width="27.5703125" bestFit="1" customWidth="1"/>
    <col min="7" max="13" width="27.5703125" customWidth="1"/>
  </cols>
  <sheetData>
    <row r="2" spans="1:13" x14ac:dyDescent="0.25">
      <c r="A2" t="s">
        <v>573</v>
      </c>
      <c r="G2">
        <v>1</v>
      </c>
      <c r="H2">
        <v>2</v>
      </c>
      <c r="I2">
        <v>3</v>
      </c>
      <c r="J2">
        <v>4</v>
      </c>
      <c r="K2">
        <v>5</v>
      </c>
      <c r="L2">
        <v>6</v>
      </c>
      <c r="M2">
        <v>7</v>
      </c>
    </row>
    <row r="3" spans="1:13" x14ac:dyDescent="0.25">
      <c r="A3" t="s">
        <v>537</v>
      </c>
    </row>
    <row r="4" spans="1:13" x14ac:dyDescent="0.25">
      <c r="A4" t="s">
        <v>591</v>
      </c>
      <c r="E4">
        <v>0</v>
      </c>
      <c r="G4" s="15" t="str">
        <f ca="1">OFFSET($A$1,G$2+(7*$E4),0)</f>
        <v>4 Kids Entertainment</v>
      </c>
      <c r="H4" s="15" t="str">
        <f t="shared" ref="H4:M19" ca="1" si="0">OFFSET($A$1,H$2+(7*$E4),0)</f>
        <v>A123 Systems</v>
      </c>
      <c r="I4" s="15" t="str">
        <f t="shared" ca="1" si="0"/>
        <v>Aaipharma</v>
      </c>
      <c r="J4" s="15" t="str">
        <f t="shared" ca="1" si="0"/>
        <v>Abitibibowater</v>
      </c>
      <c r="K4" s="15" t="str">
        <f t="shared" ca="1" si="0"/>
        <v>Adelphia Comms.</v>
      </c>
      <c r="L4" s="15" t="str">
        <f t="shared" ca="1" si="0"/>
        <v>Advanta</v>
      </c>
      <c r="M4" s="15" t="str">
        <f t="shared" ca="1" si="0"/>
        <v>Allied Nevada Gold</v>
      </c>
    </row>
    <row r="5" spans="1:13" x14ac:dyDescent="0.25">
      <c r="A5" t="s">
        <v>524</v>
      </c>
      <c r="E5">
        <v>1</v>
      </c>
      <c r="G5" s="1" t="str">
        <f t="shared" ref="G5:M32" ca="1" si="1">OFFSET($A$1,G$2+(7*$E5),0)</f>
        <v>Alpha Natural Resources</v>
      </c>
      <c r="H5" s="1" t="str">
        <f t="shared" ca="1" si="0"/>
        <v>Am. Home Mortgage</v>
      </c>
      <c r="I5" s="1" t="str">
        <f t="shared" ca="1" si="0"/>
        <v>Ambac Financial</v>
      </c>
      <c r="J5" s="1" t="str">
        <f t="shared" ca="1" si="0"/>
        <v>Amcore Financial</v>
      </c>
      <c r="K5" s="1" t="str">
        <f t="shared" ca="1" si="0"/>
        <v>Ampal-American Israel</v>
      </c>
      <c r="L5" s="1" t="str">
        <f t="shared" ca="1" si="0"/>
        <v>Angiotech Pharmaceuticals</v>
      </c>
      <c r="M5" s="1" t="str">
        <f t="shared" ca="1" si="0"/>
        <v>Arch Coal</v>
      </c>
    </row>
    <row r="6" spans="1:13" x14ac:dyDescent="0.25">
      <c r="A6" t="s">
        <v>654</v>
      </c>
      <c r="E6">
        <v>2</v>
      </c>
      <c r="G6" s="15" t="str">
        <f t="shared" ca="1" si="1"/>
        <v>ARO Liquidation</v>
      </c>
      <c r="H6" s="15" t="str">
        <f t="shared" ca="1" si="0"/>
        <v>Atherogenics</v>
      </c>
      <c r="I6" s="15" t="str">
        <f t="shared" ca="1" si="0"/>
        <v>Atlas Resource Partners LP</v>
      </c>
      <c r="J6" s="15" t="str">
        <f t="shared" ca="1" si="0"/>
        <v>Atp Oil &amp; Gas</v>
      </c>
      <c r="K6" s="15" t="str">
        <f t="shared" ca="1" si="0"/>
        <v>Aventine Renewable Energy</v>
      </c>
      <c r="L6" s="15" t="str">
        <f t="shared" ca="1" si="0"/>
        <v>Bankunited Financial</v>
      </c>
      <c r="M6" s="15" t="str">
        <f t="shared" ca="1" si="0"/>
        <v>Bearingpoint</v>
      </c>
    </row>
    <row r="7" spans="1:13" x14ac:dyDescent="0.25">
      <c r="A7" t="s">
        <v>647</v>
      </c>
      <c r="E7">
        <v>3</v>
      </c>
      <c r="G7" s="1" t="str">
        <f t="shared" ca="1" si="1"/>
        <v>Bethlehem Steel</v>
      </c>
      <c r="H7" s="1" t="str">
        <f t="shared" ca="1" si="0"/>
        <v>Bon-Ton Stores</v>
      </c>
      <c r="I7" s="1" t="str">
        <f t="shared" ca="1" si="0"/>
        <v>Borders Group</v>
      </c>
      <c r="J7" s="1" t="str">
        <f t="shared" ca="1" si="0"/>
        <v>Boyds Collection</v>
      </c>
      <c r="K7" s="1" t="str">
        <f t="shared" ca="1" si="0"/>
        <v>Bpz Resources</v>
      </c>
      <c r="L7" s="1" t="str">
        <f t="shared" ca="1" si="0"/>
        <v>BreitBurn Energy Partners</v>
      </c>
      <c r="M7" s="1" t="str">
        <f t="shared" ca="1" si="0"/>
        <v>Cal Dive Int'l</v>
      </c>
    </row>
    <row r="8" spans="1:13" x14ac:dyDescent="0.25">
      <c r="A8" t="s">
        <v>615</v>
      </c>
      <c r="E8">
        <v>4</v>
      </c>
      <c r="G8" s="15" t="str">
        <f t="shared" ca="1" si="1"/>
        <v>Calpine</v>
      </c>
      <c r="H8" s="15" t="str">
        <f t="shared" ca="1" si="0"/>
        <v>Castle A M &amp; Co</v>
      </c>
      <c r="I8" s="15" t="str">
        <f t="shared" ca="1" si="0"/>
        <v>Central Euro. Distr.</v>
      </c>
      <c r="J8" s="15" t="str">
        <f t="shared" ca="1" si="0"/>
        <v>Cenveo</v>
      </c>
      <c r="K8" s="15" t="str">
        <f t="shared" ca="1" si="0"/>
        <v>Champion Enterprises</v>
      </c>
      <c r="L8" s="15" t="str">
        <f t="shared" ca="1" si="0"/>
        <v>Charter Comms.</v>
      </c>
      <c r="M8" s="15" t="str">
        <f t="shared" ca="1" si="0"/>
        <v>Chiquita Brands Int'l</v>
      </c>
    </row>
    <row r="9" spans="1:13" x14ac:dyDescent="0.25">
      <c r="A9" t="s">
        <v>521</v>
      </c>
      <c r="E9">
        <v>5</v>
      </c>
      <c r="G9" s="1" t="str">
        <f t="shared" ca="1" si="1"/>
        <v>Christopher &amp; Banks</v>
      </c>
      <c r="H9" s="1" t="str">
        <f t="shared" ca="1" si="0"/>
        <v>Circuit City Stores</v>
      </c>
      <c r="I9" s="1" t="str">
        <f t="shared" ca="1" si="0"/>
        <v>Cit Group</v>
      </c>
      <c r="J9" s="1" t="str">
        <f t="shared" ca="1" si="0"/>
        <v>Citadel Broadcasting</v>
      </c>
      <c r="K9" s="1" t="str">
        <f t="shared" ca="1" si="0"/>
        <v>Cobalt Intl Energy</v>
      </c>
      <c r="L9" s="1" t="str">
        <f t="shared" ca="1" si="0"/>
        <v>Coldwater Creek</v>
      </c>
      <c r="M9" s="1" t="str">
        <f t="shared" ca="1" si="0"/>
        <v>Collins &amp; Aikman</v>
      </c>
    </row>
    <row r="10" spans="1:13" x14ac:dyDescent="0.25">
      <c r="A10" t="s">
        <v>670</v>
      </c>
      <c r="E10">
        <v>6</v>
      </c>
      <c r="G10" s="15" t="str">
        <f t="shared" ca="1" si="1"/>
        <v>Colonial Bancgroup</v>
      </c>
      <c r="H10" s="15" t="str">
        <f t="shared" ca="1" si="0"/>
        <v>Corus Bankshares</v>
      </c>
      <c r="I10" s="15" t="str">
        <f t="shared" ca="1" si="0"/>
        <v>Countrywide Financial</v>
      </c>
      <c r="J10" s="15" t="str">
        <f t="shared" ca="1" si="0"/>
        <v>Covad Comms. Group</v>
      </c>
      <c r="K10" s="15" t="str">
        <f t="shared" ca="1" si="0"/>
        <v>Credence Systems</v>
      </c>
      <c r="L10" s="15" t="str">
        <f t="shared" ca="1" si="0"/>
        <v>Cumulus Media</v>
      </c>
      <c r="M10" s="15" t="str">
        <f t="shared" ca="1" si="0"/>
        <v>Dana</v>
      </c>
    </row>
    <row r="11" spans="1:13" x14ac:dyDescent="0.25">
      <c r="A11" t="s">
        <v>653</v>
      </c>
      <c r="E11">
        <v>7</v>
      </c>
      <c r="G11" s="1" t="str">
        <f t="shared" ca="1" si="1"/>
        <v>Delphi</v>
      </c>
      <c r="H11" s="1" t="str">
        <f t="shared" ca="1" si="0"/>
        <v>Delta Air Lines</v>
      </c>
      <c r="I11" s="1" t="str">
        <f t="shared" ca="1" si="0"/>
        <v>Delta Petroleum</v>
      </c>
      <c r="J11" s="1" t="str">
        <f t="shared" ca="1" si="0"/>
        <v>Dendreon</v>
      </c>
      <c r="K11" s="1" t="str">
        <f t="shared" ca="1" si="0"/>
        <v>DEX ONE</v>
      </c>
      <c r="L11" s="1" t="str">
        <f t="shared" ca="1" si="0"/>
        <v>Downey Financial</v>
      </c>
      <c r="M11" s="1" t="str">
        <f t="shared" ca="1" si="0"/>
        <v>Earthshell</v>
      </c>
    </row>
    <row r="12" spans="1:13" x14ac:dyDescent="0.25">
      <c r="A12" t="s">
        <v>584</v>
      </c>
      <c r="E12">
        <v>8</v>
      </c>
      <c r="G12" s="15" t="str">
        <f t="shared" ca="1" si="1"/>
        <v>Eastman Kodak</v>
      </c>
      <c r="H12" s="15" t="str">
        <f t="shared" ca="1" si="0"/>
        <v>Electroglas</v>
      </c>
      <c r="I12" s="15" t="str">
        <f t="shared" ca="1" si="0"/>
        <v>Ener1</v>
      </c>
      <c r="J12" s="15" t="str">
        <f t="shared" ca="1" si="0"/>
        <v>Energy Conversion Devices</v>
      </c>
      <c r="K12" s="15" t="str">
        <f t="shared" ca="1" si="0"/>
        <v>Enron</v>
      </c>
      <c r="L12" s="15" t="str">
        <f t="shared" ca="1" si="0"/>
        <v>Epl Oil &amp; Gas</v>
      </c>
      <c r="M12" s="15" t="str">
        <f t="shared" ca="1" si="0"/>
        <v>Erin Energy</v>
      </c>
    </row>
    <row r="13" spans="1:13" x14ac:dyDescent="0.25">
      <c r="A13" t="s">
        <v>348</v>
      </c>
      <c r="E13">
        <v>9</v>
      </c>
      <c r="G13" s="1" t="str">
        <f t="shared" ca="1" si="1"/>
        <v>EV Energy Partners</v>
      </c>
      <c r="H13" s="1" t="str">
        <f t="shared" ca="1" si="0"/>
        <v>Evergreen Energy</v>
      </c>
      <c r="I13" s="1" t="str">
        <f t="shared" ca="1" si="0"/>
        <v>Evergreen Solar</v>
      </c>
      <c r="J13" s="1" t="str">
        <f t="shared" ca="1" si="0"/>
        <v>Exide Technologies</v>
      </c>
      <c r="K13" s="1" t="str">
        <f t="shared" ca="1" si="0"/>
        <v>Fairpoint Comms.</v>
      </c>
      <c r="L13" s="1" t="str">
        <f t="shared" ca="1" si="0"/>
        <v>Fairway Group Holdings</v>
      </c>
      <c r="M13" s="1" t="str">
        <f t="shared" ca="1" si="0"/>
        <v>Federal Mogul</v>
      </c>
    </row>
    <row r="14" spans="1:13" x14ac:dyDescent="0.25">
      <c r="A14" t="s">
        <v>552</v>
      </c>
      <c r="E14">
        <v>10</v>
      </c>
      <c r="G14" s="15" t="str">
        <f t="shared" ca="1" si="1"/>
        <v>First NBC Bank Holding Co</v>
      </c>
      <c r="H14" s="15" t="str">
        <f t="shared" ca="1" si="0"/>
        <v>Firstfed Financial</v>
      </c>
      <c r="I14" s="15" t="str">
        <f t="shared" ca="1" si="0"/>
        <v>Fleming Companies</v>
      </c>
      <c r="J14" s="15" t="str">
        <f t="shared" ca="1" si="0"/>
        <v>Footstar</v>
      </c>
      <c r="K14" s="15" t="str">
        <f t="shared" ca="1" si="0"/>
        <v>Frontier Financial</v>
      </c>
      <c r="L14" s="15" t="str">
        <f t="shared" ca="1" si="0"/>
        <v>Furniture Brands Int'l</v>
      </c>
      <c r="M14" s="15" t="str">
        <f t="shared" ca="1" si="0"/>
        <v>GateHouse Media</v>
      </c>
    </row>
    <row r="15" spans="1:13" x14ac:dyDescent="0.25">
      <c r="A15" t="s">
        <v>516</v>
      </c>
      <c r="E15">
        <v>11</v>
      </c>
      <c r="G15" s="1" t="str">
        <f t="shared" ca="1" si="1"/>
        <v>Genco Shipping &amp; Trading</v>
      </c>
      <c r="H15" s="1" t="str">
        <f t="shared" ca="1" si="0"/>
        <v>General Maritime</v>
      </c>
      <c r="I15" s="1" t="str">
        <f t="shared" ca="1" si="0"/>
        <v>General Motors</v>
      </c>
      <c r="J15" s="1" t="str">
        <f t="shared" ca="1" si="0"/>
        <v>Globix</v>
      </c>
      <c r="K15" s="1" t="str">
        <f t="shared" ca="1" si="0"/>
        <v>Gmx Resources</v>
      </c>
      <c r="L15" s="1" t="str">
        <f t="shared" ca="1" si="0"/>
        <v>Goodrich Petroleum</v>
      </c>
      <c r="M15" s="1" t="str">
        <f t="shared" ca="1" si="0"/>
        <v>Great Atlantic &amp; Pacific Tea</v>
      </c>
    </row>
    <row r="16" spans="1:13" x14ac:dyDescent="0.25">
      <c r="A16" t="s">
        <v>366</v>
      </c>
      <c r="E16">
        <v>12</v>
      </c>
      <c r="G16" s="15" t="str">
        <f t="shared" ca="1" si="1"/>
        <v>GulfMark Offshore</v>
      </c>
      <c r="H16" s="15" t="str">
        <f t="shared" ca="1" si="0"/>
        <v>Hearst Argyle Television</v>
      </c>
      <c r="I16" s="15" t="str">
        <f t="shared" ca="1" si="0"/>
        <v>Hercules Offshore</v>
      </c>
      <c r="J16" s="15" t="str">
        <f t="shared" ca="1" si="0"/>
        <v>hhgregg</v>
      </c>
      <c r="K16" s="15" t="str">
        <f t="shared" ca="1" si="0"/>
        <v>Hooper Holmes</v>
      </c>
      <c r="L16" s="15" t="str">
        <f t="shared" ca="1" si="0"/>
        <v>Horsehead Holding</v>
      </c>
      <c r="M16" s="15" t="str">
        <f t="shared" ca="1" si="0"/>
        <v>Hutchinson Technology</v>
      </c>
    </row>
    <row r="17" spans="1:13" x14ac:dyDescent="0.25">
      <c r="A17" t="s">
        <v>576</v>
      </c>
      <c r="E17">
        <v>13</v>
      </c>
      <c r="G17" s="1" t="str">
        <f t="shared" ca="1" si="1"/>
        <v>Idearc</v>
      </c>
      <c r="H17" s="1" t="str">
        <f t="shared" ca="1" si="0"/>
        <v>Indymac Bancorp</v>
      </c>
      <c r="I17" s="1" t="str">
        <f t="shared" ca="1" si="0"/>
        <v>Interstate Bakeries</v>
      </c>
      <c r="J17" s="1" t="str">
        <f t="shared" ca="1" si="0"/>
        <v>Ipix</v>
      </c>
      <c r="K17" s="1" t="str">
        <f t="shared" ca="1" si="0"/>
        <v>Irwin Financial</v>
      </c>
      <c r="L17" s="1" t="str">
        <f t="shared" ca="1" si="0"/>
        <v>Itt Educational Services</v>
      </c>
      <c r="M17" s="1" t="str">
        <f t="shared" ca="1" si="0"/>
        <v>Ivanhoe Energy</v>
      </c>
    </row>
    <row r="18" spans="1:13" x14ac:dyDescent="0.25">
      <c r="A18" t="s">
        <v>247</v>
      </c>
      <c r="E18">
        <v>14</v>
      </c>
      <c r="G18" s="15" t="str">
        <f t="shared" ca="1" si="1"/>
        <v>Jackson Hewitt Tax</v>
      </c>
      <c r="H18" s="15" t="str">
        <f t="shared" ca="1" si="0"/>
        <v>James River Coal CO</v>
      </c>
      <c r="I18" s="15" t="str">
        <f t="shared" ca="1" si="0"/>
        <v>Jones Energy</v>
      </c>
      <c r="J18" s="15" t="str">
        <f t="shared" ca="1" si="0"/>
        <v>Kior</v>
      </c>
      <c r="K18" s="15" t="str">
        <f t="shared" ca="1" si="0"/>
        <v>KIT digital</v>
      </c>
      <c r="L18" s="15" t="str">
        <f t="shared" ca="1" si="0"/>
        <v>K-V Pharmaceutical Co</v>
      </c>
      <c r="M18" s="15" t="str">
        <f t="shared" ca="1" si="0"/>
        <v>Lear</v>
      </c>
    </row>
    <row r="19" spans="1:13" x14ac:dyDescent="0.25">
      <c r="A19" t="s">
        <v>623</v>
      </c>
      <c r="E19">
        <v>15</v>
      </c>
      <c r="G19" s="1" t="str">
        <f t="shared" ca="1" si="1"/>
        <v>Lehman Brothers</v>
      </c>
      <c r="H19" s="1" t="str">
        <f t="shared" ca="1" si="0"/>
        <v>Liberate Technologies</v>
      </c>
      <c r="I19" s="1" t="str">
        <f t="shared" ca="1" si="0"/>
        <v>LinnCo LLC</v>
      </c>
      <c r="J19" s="1" t="str">
        <f t="shared" ca="1" si="0"/>
        <v>Lodgenet Interactive</v>
      </c>
      <c r="K19" s="1" t="str">
        <f t="shared" ca="1" si="0"/>
        <v>Lodgian</v>
      </c>
      <c r="L19" s="1" t="str">
        <f t="shared" ca="1" si="0"/>
        <v>Loral Space &amp; Comms.</v>
      </c>
      <c r="M19" s="1" t="str">
        <f t="shared" ca="1" si="0"/>
        <v>Magna Entertainment</v>
      </c>
    </row>
    <row r="20" spans="1:13" x14ac:dyDescent="0.25">
      <c r="A20" t="s">
        <v>671</v>
      </c>
      <c r="E20">
        <v>16</v>
      </c>
      <c r="G20" s="15" t="str">
        <f t="shared" ca="1" si="1"/>
        <v>Magnum Hunter Resources</v>
      </c>
      <c r="H20" s="15" t="str">
        <f t="shared" ca="1" si="1"/>
        <v>Mdi</v>
      </c>
      <c r="I20" s="15" t="str">
        <f t="shared" ca="1" si="1"/>
        <v>Medical Staffing Network</v>
      </c>
      <c r="J20" s="15" t="str">
        <f t="shared" ca="1" si="1"/>
        <v>Memorial Production</v>
      </c>
      <c r="K20" s="15" t="str">
        <f t="shared" ca="1" si="1"/>
        <v>Meruelo Maddux Prop.</v>
      </c>
      <c r="L20" s="15" t="str">
        <f t="shared" ca="1" si="1"/>
        <v>Midstates Petroleum</v>
      </c>
      <c r="M20" s="15" t="str">
        <f t="shared" ca="1" si="1"/>
        <v>Midway Games</v>
      </c>
    </row>
    <row r="21" spans="1:13" x14ac:dyDescent="0.25">
      <c r="A21" t="s">
        <v>637</v>
      </c>
      <c r="E21">
        <v>17</v>
      </c>
      <c r="G21" s="1" t="str">
        <f t="shared" ca="1" si="1"/>
        <v>Milacron</v>
      </c>
      <c r="H21" s="1" t="str">
        <f t="shared" ca="1" si="1"/>
        <v>Molycorp</v>
      </c>
      <c r="I21" s="1" t="str">
        <f t="shared" ca="1" si="1"/>
        <v>Monaco Coach</v>
      </c>
      <c r="J21" s="1" t="str">
        <f t="shared" ca="1" si="1"/>
        <v>Movie Gallery</v>
      </c>
      <c r="K21" s="1" t="str">
        <f t="shared" ca="1" si="1"/>
        <v>Mti Technology</v>
      </c>
      <c r="L21" s="1" t="str">
        <f t="shared" ca="1" si="1"/>
        <v>N.A. Palladium</v>
      </c>
      <c r="M21" s="1" t="str">
        <f t="shared" ca="1" si="1"/>
        <v>Nanogen</v>
      </c>
    </row>
    <row r="22" spans="1:13" x14ac:dyDescent="0.25">
      <c r="A22" t="s">
        <v>531</v>
      </c>
      <c r="E22">
        <v>18</v>
      </c>
      <c r="G22" s="15" t="str">
        <f t="shared" ca="1" si="1"/>
        <v>New Century Financial</v>
      </c>
      <c r="H22" s="15" t="str">
        <f t="shared" ca="1" si="1"/>
        <v>NexCen Brands</v>
      </c>
      <c r="I22" s="15" t="str">
        <f t="shared" ca="1" si="1"/>
        <v>Nii Holdings</v>
      </c>
      <c r="J22" s="15" t="str">
        <f t="shared" ca="1" si="1"/>
        <v>Nortel Networks</v>
      </c>
      <c r="K22" s="15" t="str">
        <f t="shared" ca="1" si="1"/>
        <v>Northwest Airlines</v>
      </c>
      <c r="L22" s="15" t="str">
        <f t="shared" ca="1" si="1"/>
        <v>Nuverra Environmental Solns.</v>
      </c>
      <c r="M22" s="15" t="str">
        <f t="shared" ca="1" si="1"/>
        <v xml:space="preserve">Oca </v>
      </c>
    </row>
    <row r="23" spans="1:13" x14ac:dyDescent="0.25">
      <c r="A23" t="s">
        <v>638</v>
      </c>
      <c r="E23">
        <v>19</v>
      </c>
      <c r="G23" s="1" t="str">
        <f t="shared" ca="1" si="1"/>
        <v>Oilsands Quest</v>
      </c>
      <c r="H23" s="1" t="str">
        <f t="shared" ca="1" si="1"/>
        <v>Orexigen Therapeutics</v>
      </c>
      <c r="I23" s="1" t="str">
        <f t="shared" ca="1" si="1"/>
        <v>Overseas Shipholding</v>
      </c>
      <c r="J23" s="1" t="str">
        <f t="shared" ca="1" si="1"/>
        <v>Owens Corning</v>
      </c>
      <c r="K23" s="1" t="str">
        <f t="shared" ca="1" si="1"/>
        <v>Pac. Sun. of CA</v>
      </c>
      <c r="L23" s="1" t="str">
        <f t="shared" ca="1" si="1"/>
        <v>Parker Drilling Co</v>
      </c>
      <c r="M23" s="1" t="str">
        <f t="shared" ca="1" si="1"/>
        <v>Patriot Coal</v>
      </c>
    </row>
    <row r="24" spans="1:13" x14ac:dyDescent="0.25">
      <c r="A24" t="s">
        <v>277</v>
      </c>
      <c r="E24">
        <v>20</v>
      </c>
      <c r="G24" s="15" t="str">
        <f t="shared" ca="1" si="1"/>
        <v>Peabody Energy</v>
      </c>
      <c r="H24" s="15" t="str">
        <f t="shared" ca="1" si="1"/>
        <v>Penn Virginia</v>
      </c>
      <c r="I24" s="15" t="str">
        <f t="shared" ca="1" si="1"/>
        <v>Peregrine Systems</v>
      </c>
      <c r="J24" s="15" t="str">
        <f t="shared" ca="1" si="1"/>
        <v>Pff Bancorp</v>
      </c>
      <c r="K24" s="15" t="str">
        <f t="shared" ca="1" si="1"/>
        <v>Pmi Group</v>
      </c>
      <c r="L24" s="15" t="str">
        <f t="shared" ca="1" si="1"/>
        <v>Point Blank Solutions</v>
      </c>
      <c r="M24" s="15" t="str">
        <f t="shared" ca="1" si="1"/>
        <v>Powerwave Technologies</v>
      </c>
    </row>
    <row r="25" spans="1:13" x14ac:dyDescent="0.25">
      <c r="A25" t="s">
        <v>545</v>
      </c>
      <c r="E25">
        <v>21</v>
      </c>
      <c r="G25" s="1" t="str">
        <f t="shared" ca="1" si="1"/>
        <v>Primus TeleComms.</v>
      </c>
      <c r="H25" s="1" t="str">
        <f t="shared" ca="1" si="1"/>
        <v>Quantum Fuel Systems</v>
      </c>
      <c r="I25" s="1" t="str">
        <f t="shared" ca="1" si="1"/>
        <v>Quicksilver Resources</v>
      </c>
      <c r="J25" s="1" t="str">
        <f t="shared" ca="1" si="1"/>
        <v>Quiksilver</v>
      </c>
      <c r="K25" s="1" t="str">
        <f t="shared" ca="1" si="1"/>
        <v>R H Donnelley</v>
      </c>
      <c r="L25" s="1" t="str">
        <f t="shared" ca="1" si="1"/>
        <v>Radioshack</v>
      </c>
      <c r="M25" s="1" t="str">
        <f t="shared" ca="1" si="1"/>
        <v>Ramp</v>
      </c>
    </row>
    <row r="26" spans="1:13" x14ac:dyDescent="0.25">
      <c r="A26" t="s">
        <v>676</v>
      </c>
      <c r="E26">
        <v>22</v>
      </c>
      <c r="G26" s="15" t="str">
        <f t="shared" ca="1" si="1"/>
        <v>Raser Technologies</v>
      </c>
      <c r="H26" s="15" t="str">
        <f t="shared" ca="1" si="1"/>
        <v>Redback Networks</v>
      </c>
      <c r="I26" s="15" t="str">
        <f t="shared" ca="1" si="1"/>
        <v>Republic Airways Holdings</v>
      </c>
      <c r="J26" s="15" t="str">
        <f t="shared" ca="1" si="1"/>
        <v>Rex Energy</v>
      </c>
      <c r="K26" s="15" t="str">
        <f t="shared" ca="1" si="1"/>
        <v>Savient Pharmaceuticals</v>
      </c>
      <c r="L26" s="15" t="str">
        <f t="shared" ca="1" si="1"/>
        <v>School Specialty</v>
      </c>
      <c r="M26" s="15" t="str">
        <f t="shared" ca="1" si="1"/>
        <v>Sculptor Capital Mgt.</v>
      </c>
    </row>
    <row r="27" spans="1:13" x14ac:dyDescent="0.25">
      <c r="A27" t="s">
        <v>540</v>
      </c>
      <c r="E27">
        <v>23</v>
      </c>
      <c r="G27" s="1" t="str">
        <f t="shared" ca="1" si="1"/>
        <v>Sears Holdings</v>
      </c>
      <c r="H27" s="1" t="str">
        <f t="shared" ca="1" si="1"/>
        <v>SFX Entertainment</v>
      </c>
      <c r="I27" s="1" t="str">
        <f t="shared" ca="1" si="1"/>
        <v>Silicon Graphics</v>
      </c>
      <c r="J27" s="1" t="str">
        <f t="shared" ca="1" si="1"/>
        <v>Sirva</v>
      </c>
      <c r="K27" s="1" t="str">
        <f t="shared" ca="1" si="1"/>
        <v>Six Flags Entertainment</v>
      </c>
      <c r="L27" s="1" t="str">
        <f t="shared" ca="1" si="1"/>
        <v>Smurfit Stone Container</v>
      </c>
      <c r="M27" s="1" t="str">
        <f t="shared" ca="1" si="1"/>
        <v>Solutia</v>
      </c>
    </row>
    <row r="28" spans="1:13" x14ac:dyDescent="0.25">
      <c r="A28" t="s">
        <v>353</v>
      </c>
      <c r="E28">
        <v>24</v>
      </c>
      <c r="G28" s="15" t="str">
        <f t="shared" ca="1" si="1"/>
        <v>Spansion</v>
      </c>
      <c r="H28" s="15" t="str">
        <f t="shared" ca="1" si="1"/>
        <v>Spectrum Brands</v>
      </c>
      <c r="I28" s="15" t="str">
        <f t="shared" ca="1" si="1"/>
        <v>Spiegel</v>
      </c>
      <c r="J28" s="15" t="str">
        <f t="shared" ca="1" si="1"/>
        <v>Standard Register Co</v>
      </c>
      <c r="K28" s="15" t="str">
        <f t="shared" ca="1" si="1"/>
        <v>Stone Energy</v>
      </c>
      <c r="L28" s="15" t="str">
        <f t="shared" ca="1" si="1"/>
        <v>Sulphco</v>
      </c>
      <c r="M28" s="15" t="str">
        <f t="shared" ca="1" si="1"/>
        <v>Swift Energy Co</v>
      </c>
    </row>
    <row r="29" spans="1:13" x14ac:dyDescent="0.25">
      <c r="A29" t="s">
        <v>665</v>
      </c>
      <c r="E29">
        <v>25</v>
      </c>
      <c r="G29" s="1" t="str">
        <f t="shared" ca="1" si="1"/>
        <v>Synergy Pharmaceuticals</v>
      </c>
      <c r="H29" s="1" t="str">
        <f t="shared" ca="1" si="1"/>
        <v>Terrestar</v>
      </c>
      <c r="I29" s="1" t="str">
        <f t="shared" ca="1" si="1"/>
        <v>Thornburg Mortgage</v>
      </c>
      <c r="J29" s="1" t="str">
        <f t="shared" ca="1" si="1"/>
        <v>Thq</v>
      </c>
      <c r="K29" s="1" t="str">
        <f t="shared" ca="1" si="1"/>
        <v>TLC Vision</v>
      </c>
      <c r="L29" s="1" t="str">
        <f t="shared" ca="1" si="1"/>
        <v>Tousa</v>
      </c>
      <c r="M29" s="1" t="str">
        <f t="shared" ca="1" si="1"/>
        <v>Tower Automotive</v>
      </c>
    </row>
    <row r="30" spans="1:13" x14ac:dyDescent="0.25">
      <c r="A30" t="s">
        <v>596</v>
      </c>
      <c r="E30">
        <v>26</v>
      </c>
      <c r="G30" s="15" t="str">
        <f t="shared" ca="1" si="1"/>
        <v>Triad Guaranty</v>
      </c>
      <c r="H30" s="15" t="str">
        <f t="shared" ca="1" si="1"/>
        <v>Triangle Petroleum</v>
      </c>
      <c r="I30" s="15" t="str">
        <f t="shared" ca="1" si="1"/>
        <v>Trident Microsystems</v>
      </c>
      <c r="J30" s="15" t="str">
        <f t="shared" ca="1" si="1"/>
        <v>Trinity Capital</v>
      </c>
      <c r="K30" s="15" t="str">
        <f t="shared" ca="1" si="1"/>
        <v>Tumbleweed Comms.</v>
      </c>
      <c r="L30" s="15" t="str">
        <f t="shared" ca="1" si="1"/>
        <v>Ual</v>
      </c>
      <c r="M30" s="15" t="str">
        <f t="shared" ca="1" si="1"/>
        <v>Ucbh Holdings</v>
      </c>
    </row>
    <row r="31" spans="1:13" x14ac:dyDescent="0.25">
      <c r="A31" t="s">
        <v>240</v>
      </c>
      <c r="E31">
        <v>27</v>
      </c>
      <c r="G31" s="1" t="str">
        <f t="shared" ca="1" si="1"/>
        <v>Ultra Petroleum</v>
      </c>
      <c r="H31" s="1" t="str">
        <f t="shared" ca="1" si="1"/>
        <v>Unilife</v>
      </c>
      <c r="I31" s="1" t="str">
        <f t="shared" ca="1" si="1"/>
        <v>Valence Technology</v>
      </c>
      <c r="J31" s="1" t="str">
        <f t="shared" ca="1" si="1"/>
        <v>Verasun Energy</v>
      </c>
      <c r="K31" s="1" t="str">
        <f t="shared" ca="1" si="1"/>
        <v>Visteon</v>
      </c>
      <c r="L31" s="1" t="str">
        <f t="shared" ca="1" si="1"/>
        <v>Walter Investment Mgmt</v>
      </c>
      <c r="M31" s="1" t="str">
        <f t="shared" ca="1" si="1"/>
        <v>Warren Resources</v>
      </c>
    </row>
    <row r="32" spans="1:13" x14ac:dyDescent="0.25">
      <c r="A32" t="s">
        <v>661</v>
      </c>
      <c r="E32">
        <v>28</v>
      </c>
      <c r="G32" s="15" t="str">
        <f t="shared" ca="1" si="1"/>
        <v>Washington Mutual</v>
      </c>
      <c r="H32" s="15" t="str">
        <f t="shared" ca="1" si="1"/>
        <v>Wave Wireless</v>
      </c>
      <c r="I32" s="15" t="str">
        <f t="shared" ca="1" si="1"/>
        <v>Wci Communities</v>
      </c>
      <c r="J32" s="15" t="str">
        <f t="shared" ca="1" si="1"/>
        <v>Young Broadcasting</v>
      </c>
      <c r="K32" s="15"/>
      <c r="L32" s="15"/>
      <c r="M32" s="15"/>
    </row>
    <row r="33" spans="1:13" x14ac:dyDescent="0.25">
      <c r="A33" t="s">
        <v>278</v>
      </c>
      <c r="E33">
        <v>29</v>
      </c>
      <c r="G33" s="1"/>
      <c r="H33" s="1"/>
      <c r="I33" s="1"/>
      <c r="J33" s="1"/>
      <c r="K33" s="1"/>
      <c r="L33" s="1"/>
      <c r="M33" s="1"/>
    </row>
    <row r="34" spans="1:13" x14ac:dyDescent="0.25">
      <c r="A34" t="s">
        <v>559</v>
      </c>
    </row>
    <row r="35" spans="1:13" x14ac:dyDescent="0.25">
      <c r="A35" t="s">
        <v>655</v>
      </c>
    </row>
    <row r="36" spans="1:13" x14ac:dyDescent="0.25">
      <c r="A36" t="s">
        <v>663</v>
      </c>
    </row>
    <row r="37" spans="1:13" x14ac:dyDescent="0.25">
      <c r="A37" t="s">
        <v>622</v>
      </c>
    </row>
    <row r="38" spans="1:13" x14ac:dyDescent="0.25">
      <c r="A38" t="s">
        <v>515</v>
      </c>
    </row>
    <row r="39" spans="1:13" x14ac:dyDescent="0.25">
      <c r="A39" t="s">
        <v>518</v>
      </c>
    </row>
    <row r="40" spans="1:13" x14ac:dyDescent="0.25">
      <c r="A40" t="s">
        <v>612</v>
      </c>
    </row>
    <row r="41" spans="1:13" x14ac:dyDescent="0.25">
      <c r="A41" t="s">
        <v>424</v>
      </c>
    </row>
    <row r="42" spans="1:13" x14ac:dyDescent="0.25">
      <c r="A42" t="s">
        <v>535</v>
      </c>
    </row>
    <row r="43" spans="1:13" x14ac:dyDescent="0.25">
      <c r="A43" t="s">
        <v>619</v>
      </c>
    </row>
    <row r="44" spans="1:13" x14ac:dyDescent="0.25">
      <c r="A44" t="s">
        <v>529</v>
      </c>
    </row>
    <row r="45" spans="1:13" x14ac:dyDescent="0.25">
      <c r="A45" t="s">
        <v>547</v>
      </c>
    </row>
    <row r="46" spans="1:13" x14ac:dyDescent="0.25">
      <c r="A46" t="s">
        <v>600</v>
      </c>
    </row>
    <row r="47" spans="1:13" x14ac:dyDescent="0.25">
      <c r="A47" t="s">
        <v>658</v>
      </c>
    </row>
    <row r="48" spans="1:13" x14ac:dyDescent="0.25">
      <c r="A48" t="s">
        <v>632</v>
      </c>
    </row>
    <row r="49" spans="1:1" x14ac:dyDescent="0.25">
      <c r="A49" t="s">
        <v>335</v>
      </c>
    </row>
    <row r="50" spans="1:1" x14ac:dyDescent="0.25">
      <c r="A50" t="s">
        <v>601</v>
      </c>
    </row>
    <row r="51" spans="1:1" x14ac:dyDescent="0.25">
      <c r="A51" t="s">
        <v>599</v>
      </c>
    </row>
    <row r="52" spans="1:1" x14ac:dyDescent="0.25">
      <c r="A52" t="s">
        <v>517</v>
      </c>
    </row>
    <row r="53" spans="1:1" x14ac:dyDescent="0.25">
      <c r="A53" t="s">
        <v>629</v>
      </c>
    </row>
    <row r="54" spans="1:1" x14ac:dyDescent="0.25">
      <c r="A54" t="s">
        <v>602</v>
      </c>
    </row>
    <row r="55" spans="1:1" x14ac:dyDescent="0.25">
      <c r="A55" t="s">
        <v>625</v>
      </c>
    </row>
    <row r="56" spans="1:1" x14ac:dyDescent="0.25">
      <c r="A56" t="s">
        <v>627</v>
      </c>
    </row>
    <row r="57" spans="1:1" x14ac:dyDescent="0.25">
      <c r="A57" t="s">
        <v>624</v>
      </c>
    </row>
    <row r="58" spans="1:1" x14ac:dyDescent="0.25">
      <c r="A58" t="s">
        <v>652</v>
      </c>
    </row>
    <row r="59" spans="1:1" x14ac:dyDescent="0.25">
      <c r="A59" t="s">
        <v>583</v>
      </c>
    </row>
    <row r="60" spans="1:1" x14ac:dyDescent="0.25">
      <c r="A60" t="s">
        <v>589</v>
      </c>
    </row>
    <row r="61" spans="1:1" x14ac:dyDescent="0.25">
      <c r="A61" t="s">
        <v>543</v>
      </c>
    </row>
    <row r="62" spans="1:1" x14ac:dyDescent="0.25">
      <c r="A62" t="s">
        <v>593</v>
      </c>
    </row>
    <row r="63" spans="1:1" x14ac:dyDescent="0.25">
      <c r="A63" t="s">
        <v>512</v>
      </c>
    </row>
    <row r="64" spans="1:1" x14ac:dyDescent="0.25">
      <c r="A64" t="s">
        <v>425</v>
      </c>
    </row>
    <row r="65" spans="1:1" x14ac:dyDescent="0.25">
      <c r="A65" t="s">
        <v>273</v>
      </c>
    </row>
    <row r="66" spans="1:1" x14ac:dyDescent="0.25">
      <c r="A66" t="s">
        <v>554</v>
      </c>
    </row>
    <row r="67" spans="1:1" x14ac:dyDescent="0.25">
      <c r="A67" t="s">
        <v>563</v>
      </c>
    </row>
    <row r="68" spans="1:1" x14ac:dyDescent="0.25">
      <c r="A68" t="s">
        <v>312</v>
      </c>
    </row>
    <row r="69" spans="1:1" x14ac:dyDescent="0.25">
      <c r="A69" t="s">
        <v>657</v>
      </c>
    </row>
    <row r="70" spans="1:1" x14ac:dyDescent="0.25">
      <c r="A70" t="s">
        <v>636</v>
      </c>
    </row>
    <row r="71" spans="1:1" x14ac:dyDescent="0.25">
      <c r="A71" t="s">
        <v>609</v>
      </c>
    </row>
    <row r="72" spans="1:1" x14ac:dyDescent="0.25">
      <c r="A72" t="s">
        <v>379</v>
      </c>
    </row>
    <row r="73" spans="1:1" x14ac:dyDescent="0.25">
      <c r="A73" t="s">
        <v>639</v>
      </c>
    </row>
    <row r="74" spans="1:1" x14ac:dyDescent="0.25">
      <c r="A74" t="s">
        <v>590</v>
      </c>
    </row>
    <row r="75" spans="1:1" x14ac:dyDescent="0.25">
      <c r="A75" t="s">
        <v>570</v>
      </c>
    </row>
    <row r="76" spans="1:1" x14ac:dyDescent="0.25">
      <c r="A76" t="s">
        <v>634</v>
      </c>
    </row>
    <row r="77" spans="1:1" x14ac:dyDescent="0.25">
      <c r="A77" t="s">
        <v>664</v>
      </c>
    </row>
    <row r="78" spans="1:1" x14ac:dyDescent="0.25">
      <c r="A78" t="s">
        <v>586</v>
      </c>
    </row>
    <row r="79" spans="1:1" x14ac:dyDescent="0.25">
      <c r="A79" t="s">
        <v>667</v>
      </c>
    </row>
    <row r="80" spans="1:1" x14ac:dyDescent="0.25">
      <c r="A80" t="s">
        <v>633</v>
      </c>
    </row>
    <row r="81" spans="1:1" x14ac:dyDescent="0.25">
      <c r="A81" t="s">
        <v>649</v>
      </c>
    </row>
    <row r="82" spans="1:1" x14ac:dyDescent="0.25">
      <c r="A82" t="s">
        <v>616</v>
      </c>
    </row>
    <row r="83" spans="1:1" x14ac:dyDescent="0.25">
      <c r="A83" t="s">
        <v>513</v>
      </c>
    </row>
    <row r="84" spans="1:1" x14ac:dyDescent="0.25">
      <c r="A84" t="s">
        <v>614</v>
      </c>
    </row>
    <row r="85" spans="1:1" x14ac:dyDescent="0.25">
      <c r="A85" t="s">
        <v>672</v>
      </c>
    </row>
    <row r="86" spans="1:1" x14ac:dyDescent="0.25">
      <c r="A86" t="s">
        <v>352</v>
      </c>
    </row>
    <row r="87" spans="1:1" x14ac:dyDescent="0.25">
      <c r="A87" t="s">
        <v>536</v>
      </c>
    </row>
    <row r="88" spans="1:1" x14ac:dyDescent="0.25">
      <c r="A88" t="s">
        <v>530</v>
      </c>
    </row>
    <row r="89" spans="1:1" x14ac:dyDescent="0.25">
      <c r="A89" t="s">
        <v>562</v>
      </c>
    </row>
    <row r="90" spans="1:1" x14ac:dyDescent="0.25">
      <c r="A90" t="s">
        <v>426</v>
      </c>
    </row>
    <row r="91" spans="1:1" x14ac:dyDescent="0.25">
      <c r="A91" t="s">
        <v>643</v>
      </c>
    </row>
    <row r="92" spans="1:1" x14ac:dyDescent="0.25">
      <c r="A92" t="s">
        <v>566</v>
      </c>
    </row>
    <row r="93" spans="1:1" x14ac:dyDescent="0.25">
      <c r="A93" t="s">
        <v>525</v>
      </c>
    </row>
    <row r="94" spans="1:1" x14ac:dyDescent="0.25">
      <c r="A94" t="s">
        <v>533</v>
      </c>
    </row>
    <row r="95" spans="1:1" x14ac:dyDescent="0.25">
      <c r="A95" t="s">
        <v>617</v>
      </c>
    </row>
    <row r="96" spans="1:1" x14ac:dyDescent="0.25">
      <c r="A96" t="s">
        <v>630</v>
      </c>
    </row>
    <row r="97" spans="1:1" x14ac:dyDescent="0.25">
      <c r="A97" t="s">
        <v>640</v>
      </c>
    </row>
    <row r="98" spans="1:1" x14ac:dyDescent="0.25">
      <c r="A98" t="s">
        <v>527</v>
      </c>
    </row>
    <row r="99" spans="1:1" x14ac:dyDescent="0.25">
      <c r="A99" t="s">
        <v>560</v>
      </c>
    </row>
    <row r="100" spans="1:1" x14ac:dyDescent="0.25">
      <c r="A100" t="s">
        <v>674</v>
      </c>
    </row>
    <row r="101" spans="1:1" x14ac:dyDescent="0.25">
      <c r="A101" t="s">
        <v>381</v>
      </c>
    </row>
    <row r="102" spans="1:1" x14ac:dyDescent="0.25">
      <c r="A102" t="s">
        <v>585</v>
      </c>
    </row>
    <row r="103" spans="1:1" x14ac:dyDescent="0.25">
      <c r="A103" t="s">
        <v>541</v>
      </c>
    </row>
    <row r="104" spans="1:1" x14ac:dyDescent="0.25">
      <c r="A104" t="s">
        <v>574</v>
      </c>
    </row>
    <row r="105" spans="1:1" x14ac:dyDescent="0.25">
      <c r="A105" t="s">
        <v>429</v>
      </c>
    </row>
    <row r="106" spans="1:1" x14ac:dyDescent="0.25">
      <c r="A106" t="s">
        <v>605</v>
      </c>
    </row>
    <row r="107" spans="1:1" x14ac:dyDescent="0.25">
      <c r="A107" t="s">
        <v>650</v>
      </c>
    </row>
    <row r="108" spans="1:1" x14ac:dyDescent="0.25">
      <c r="A108" t="s">
        <v>339</v>
      </c>
    </row>
    <row r="109" spans="1:1" x14ac:dyDescent="0.25">
      <c r="A109" t="s">
        <v>246</v>
      </c>
    </row>
    <row r="110" spans="1:1" x14ac:dyDescent="0.25">
      <c r="A110" t="s">
        <v>646</v>
      </c>
    </row>
    <row r="111" spans="1:1" x14ac:dyDescent="0.25">
      <c r="A111" t="s">
        <v>510</v>
      </c>
    </row>
    <row r="112" spans="1:1" x14ac:dyDescent="0.25">
      <c r="A112" t="s">
        <v>660</v>
      </c>
    </row>
    <row r="113" spans="1:1" x14ac:dyDescent="0.25">
      <c r="A113" t="s">
        <v>645</v>
      </c>
    </row>
    <row r="114" spans="1:1" x14ac:dyDescent="0.25">
      <c r="A114" t="s">
        <v>648</v>
      </c>
    </row>
    <row r="115" spans="1:1" x14ac:dyDescent="0.25">
      <c r="A115" t="s">
        <v>557</v>
      </c>
    </row>
    <row r="116" spans="1:1" x14ac:dyDescent="0.25">
      <c r="A116" t="s">
        <v>677</v>
      </c>
    </row>
    <row r="117" spans="1:1" x14ac:dyDescent="0.25">
      <c r="A117" t="s">
        <v>679</v>
      </c>
    </row>
    <row r="118" spans="1:1" x14ac:dyDescent="0.25">
      <c r="A118" t="s">
        <v>666</v>
      </c>
    </row>
    <row r="119" spans="1:1" x14ac:dyDescent="0.25">
      <c r="A119" t="s">
        <v>675</v>
      </c>
    </row>
    <row r="120" spans="1:1" x14ac:dyDescent="0.25">
      <c r="A120" t="s">
        <v>567</v>
      </c>
    </row>
    <row r="121" spans="1:1" x14ac:dyDescent="0.25">
      <c r="A121" t="s">
        <v>579</v>
      </c>
    </row>
    <row r="122" spans="1:1" x14ac:dyDescent="0.25">
      <c r="A122" t="s">
        <v>523</v>
      </c>
    </row>
    <row r="123" spans="1:1" x14ac:dyDescent="0.25">
      <c r="A123" t="s">
        <v>644</v>
      </c>
    </row>
    <row r="124" spans="1:1" x14ac:dyDescent="0.25">
      <c r="A124" t="s">
        <v>587</v>
      </c>
    </row>
    <row r="125" spans="1:1" x14ac:dyDescent="0.25">
      <c r="A125" t="s">
        <v>628</v>
      </c>
    </row>
    <row r="126" spans="1:1" x14ac:dyDescent="0.25">
      <c r="A126" t="s">
        <v>673</v>
      </c>
    </row>
    <row r="127" spans="1:1" x14ac:dyDescent="0.25">
      <c r="A127" t="s">
        <v>546</v>
      </c>
    </row>
    <row r="128" spans="1:1" x14ac:dyDescent="0.25">
      <c r="A128" t="s">
        <v>635</v>
      </c>
    </row>
    <row r="129" spans="1:1" x14ac:dyDescent="0.25">
      <c r="A129" t="s">
        <v>519</v>
      </c>
    </row>
    <row r="130" spans="1:1" x14ac:dyDescent="0.25">
      <c r="A130" t="s">
        <v>514</v>
      </c>
    </row>
    <row r="131" spans="1:1" x14ac:dyDescent="0.25">
      <c r="A131" t="s">
        <v>592</v>
      </c>
    </row>
    <row r="132" spans="1:1" x14ac:dyDescent="0.25">
      <c r="A132" t="s">
        <v>610</v>
      </c>
    </row>
    <row r="133" spans="1:1" x14ac:dyDescent="0.25">
      <c r="A133" t="s">
        <v>678</v>
      </c>
    </row>
    <row r="134" spans="1:1" x14ac:dyDescent="0.25">
      <c r="A134" t="s">
        <v>553</v>
      </c>
    </row>
    <row r="135" spans="1:1" x14ac:dyDescent="0.25">
      <c r="A135" t="s">
        <v>581</v>
      </c>
    </row>
    <row r="136" spans="1:1" x14ac:dyDescent="0.25">
      <c r="A136" t="s">
        <v>262</v>
      </c>
    </row>
    <row r="137" spans="1:1" x14ac:dyDescent="0.25">
      <c r="A137" t="s">
        <v>662</v>
      </c>
    </row>
    <row r="138" spans="1:1" x14ac:dyDescent="0.25">
      <c r="A138" t="s">
        <v>296</v>
      </c>
    </row>
    <row r="139" spans="1:1" x14ac:dyDescent="0.25">
      <c r="A139" t="s">
        <v>668</v>
      </c>
    </row>
    <row r="140" spans="1:1" x14ac:dyDescent="0.25">
      <c r="A140" t="s">
        <v>248</v>
      </c>
    </row>
    <row r="141" spans="1:1" x14ac:dyDescent="0.25">
      <c r="A141" t="s">
        <v>606</v>
      </c>
    </row>
    <row r="142" spans="1:1" x14ac:dyDescent="0.25">
      <c r="A142" t="s">
        <v>594</v>
      </c>
    </row>
    <row r="143" spans="1:1" x14ac:dyDescent="0.25">
      <c r="A143" t="s">
        <v>611</v>
      </c>
    </row>
    <row r="144" spans="1:1" x14ac:dyDescent="0.25">
      <c r="A144" t="s">
        <v>520</v>
      </c>
    </row>
    <row r="145" spans="1:1" x14ac:dyDescent="0.25">
      <c r="A145" t="s">
        <v>588</v>
      </c>
    </row>
    <row r="146" spans="1:1" x14ac:dyDescent="0.25">
      <c r="A146" t="s">
        <v>528</v>
      </c>
    </row>
    <row r="147" spans="1:1" x14ac:dyDescent="0.25">
      <c r="A147" t="s">
        <v>577</v>
      </c>
    </row>
    <row r="148" spans="1:1" x14ac:dyDescent="0.25">
      <c r="A148" t="s">
        <v>549</v>
      </c>
    </row>
    <row r="149" spans="1:1" x14ac:dyDescent="0.25">
      <c r="A149" t="s">
        <v>669</v>
      </c>
    </row>
    <row r="150" spans="1:1" x14ac:dyDescent="0.25">
      <c r="A150" t="s">
        <v>651</v>
      </c>
    </row>
    <row r="151" spans="1:1" x14ac:dyDescent="0.25">
      <c r="A151" t="s">
        <v>522</v>
      </c>
    </row>
    <row r="152" spans="1:1" x14ac:dyDescent="0.25">
      <c r="A152" t="s">
        <v>544</v>
      </c>
    </row>
    <row r="153" spans="1:1" x14ac:dyDescent="0.25">
      <c r="A153" t="s">
        <v>620</v>
      </c>
    </row>
    <row r="154" spans="1:1" x14ac:dyDescent="0.25">
      <c r="A154" t="s">
        <v>598</v>
      </c>
    </row>
    <row r="155" spans="1:1" x14ac:dyDescent="0.25">
      <c r="A155" t="s">
        <v>603</v>
      </c>
    </row>
    <row r="156" spans="1:1" x14ac:dyDescent="0.25">
      <c r="A156" t="s">
        <v>571</v>
      </c>
    </row>
    <row r="157" spans="1:1" x14ac:dyDescent="0.25">
      <c r="A157" t="s">
        <v>509</v>
      </c>
    </row>
    <row r="158" spans="1:1" x14ac:dyDescent="0.25">
      <c r="A158" t="s">
        <v>572</v>
      </c>
    </row>
    <row r="159" spans="1:1" x14ac:dyDescent="0.25">
      <c r="A159" t="s">
        <v>397</v>
      </c>
    </row>
    <row r="160" spans="1:1" x14ac:dyDescent="0.25">
      <c r="A160" t="s">
        <v>555</v>
      </c>
    </row>
    <row r="161" spans="1:1" x14ac:dyDescent="0.25">
      <c r="A161" t="s">
        <v>564</v>
      </c>
    </row>
    <row r="162" spans="1:1" x14ac:dyDescent="0.25">
      <c r="A162" t="s">
        <v>659</v>
      </c>
    </row>
    <row r="163" spans="1:1" x14ac:dyDescent="0.25">
      <c r="A163" t="s">
        <v>595</v>
      </c>
    </row>
    <row r="164" spans="1:1" x14ac:dyDescent="0.25">
      <c r="A164" t="s">
        <v>568</v>
      </c>
    </row>
    <row r="165" spans="1:1" x14ac:dyDescent="0.25">
      <c r="A165" t="s">
        <v>526</v>
      </c>
    </row>
    <row r="166" spans="1:1" x14ac:dyDescent="0.25">
      <c r="A166" t="s">
        <v>548</v>
      </c>
    </row>
    <row r="167" spans="1:1" x14ac:dyDescent="0.25">
      <c r="A167" t="s">
        <v>626</v>
      </c>
    </row>
    <row r="168" spans="1:1" x14ac:dyDescent="0.25">
      <c r="A168" t="s">
        <v>604</v>
      </c>
    </row>
    <row r="169" spans="1:1" x14ac:dyDescent="0.25">
      <c r="A169" t="s">
        <v>534</v>
      </c>
    </row>
    <row r="170" spans="1:1" x14ac:dyDescent="0.25">
      <c r="A170" t="s">
        <v>539</v>
      </c>
    </row>
    <row r="171" spans="1:1" x14ac:dyDescent="0.25">
      <c r="A171" t="s">
        <v>569</v>
      </c>
    </row>
    <row r="172" spans="1:1" x14ac:dyDescent="0.25">
      <c r="A172" t="s">
        <v>561</v>
      </c>
    </row>
    <row r="173" spans="1:1" x14ac:dyDescent="0.25">
      <c r="A173" t="s">
        <v>280</v>
      </c>
    </row>
    <row r="174" spans="1:1" x14ac:dyDescent="0.25">
      <c r="A174" t="s">
        <v>308</v>
      </c>
    </row>
    <row r="175" spans="1:1" x14ac:dyDescent="0.25">
      <c r="A175" t="s">
        <v>565</v>
      </c>
    </row>
    <row r="176" spans="1:1" x14ac:dyDescent="0.25">
      <c r="A176" t="s">
        <v>265</v>
      </c>
    </row>
    <row r="177" spans="1:1" x14ac:dyDescent="0.25">
      <c r="A177" t="s">
        <v>575</v>
      </c>
    </row>
    <row r="178" spans="1:1" x14ac:dyDescent="0.25">
      <c r="A178" t="s">
        <v>607</v>
      </c>
    </row>
    <row r="179" spans="1:1" x14ac:dyDescent="0.25">
      <c r="A179" t="s">
        <v>532</v>
      </c>
    </row>
    <row r="180" spans="1:1" x14ac:dyDescent="0.25">
      <c r="A180" t="s">
        <v>538</v>
      </c>
    </row>
    <row r="181" spans="1:1" x14ac:dyDescent="0.25">
      <c r="A181" t="s">
        <v>621</v>
      </c>
    </row>
    <row r="182" spans="1:1" x14ac:dyDescent="0.25">
      <c r="A182" t="s">
        <v>551</v>
      </c>
    </row>
    <row r="183" spans="1:1" x14ac:dyDescent="0.25">
      <c r="A183" t="s">
        <v>578</v>
      </c>
    </row>
    <row r="184" spans="1:1" x14ac:dyDescent="0.25">
      <c r="A184" t="s">
        <v>356</v>
      </c>
    </row>
    <row r="185" spans="1:1" x14ac:dyDescent="0.25">
      <c r="A185" t="s">
        <v>642</v>
      </c>
    </row>
    <row r="186" spans="1:1" x14ac:dyDescent="0.25">
      <c r="A186" t="s">
        <v>550</v>
      </c>
    </row>
    <row r="187" spans="1:1" x14ac:dyDescent="0.25">
      <c r="A187" t="s">
        <v>435</v>
      </c>
    </row>
    <row r="188" spans="1:1" x14ac:dyDescent="0.25">
      <c r="A188" t="s">
        <v>656</v>
      </c>
    </row>
    <row r="189" spans="1:1" x14ac:dyDescent="0.25">
      <c r="A189" t="s">
        <v>608</v>
      </c>
    </row>
    <row r="190" spans="1:1" x14ac:dyDescent="0.25">
      <c r="A190" t="s">
        <v>542</v>
      </c>
    </row>
    <row r="191" spans="1:1" x14ac:dyDescent="0.25">
      <c r="A191" t="s">
        <v>597</v>
      </c>
    </row>
    <row r="192" spans="1:1" x14ac:dyDescent="0.25">
      <c r="A192" t="s">
        <v>641</v>
      </c>
    </row>
    <row r="193" spans="1:1" x14ac:dyDescent="0.25">
      <c r="A193" t="s">
        <v>558</v>
      </c>
    </row>
    <row r="194" spans="1:1" x14ac:dyDescent="0.25">
      <c r="A194" t="s">
        <v>618</v>
      </c>
    </row>
    <row r="195" spans="1:1" x14ac:dyDescent="0.25">
      <c r="A195" t="s">
        <v>613</v>
      </c>
    </row>
    <row r="196" spans="1:1" x14ac:dyDescent="0.25">
      <c r="A196" t="s">
        <v>364</v>
      </c>
    </row>
    <row r="197" spans="1:1" x14ac:dyDescent="0.25">
      <c r="A197" t="s">
        <v>580</v>
      </c>
    </row>
    <row r="198" spans="1:1" x14ac:dyDescent="0.25">
      <c r="A198" t="s">
        <v>511</v>
      </c>
    </row>
    <row r="199" spans="1:1" x14ac:dyDescent="0.25">
      <c r="A199" t="s">
        <v>631</v>
      </c>
    </row>
    <row r="200" spans="1:1" x14ac:dyDescent="0.25">
      <c r="A200" t="s">
        <v>556</v>
      </c>
    </row>
    <row r="201" spans="1:1" x14ac:dyDescent="0.25">
      <c r="A201" t="s">
        <v>582</v>
      </c>
    </row>
  </sheetData>
  <sortState xmlns:xlrd2="http://schemas.microsoft.com/office/spreadsheetml/2017/richdata2" ref="A2:A201">
    <sortCondition ref="A2:A20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0FE56-B327-43E2-BFC8-BA101DD9326A}">
  <dimension ref="A2:M201"/>
  <sheetViews>
    <sheetView topLeftCell="B1" workbookViewId="0">
      <selection activeCell="G4" sqref="G4:M32"/>
    </sheetView>
  </sheetViews>
  <sheetFormatPr defaultRowHeight="15" x14ac:dyDescent="0.25"/>
  <cols>
    <col min="1" max="1" width="27.5703125" bestFit="1" customWidth="1"/>
    <col min="7" max="13" width="27.5703125" customWidth="1"/>
  </cols>
  <sheetData>
    <row r="2" spans="1:13" x14ac:dyDescent="0.25">
      <c r="A2" t="s">
        <v>573</v>
      </c>
      <c r="G2">
        <v>1</v>
      </c>
      <c r="H2">
        <v>2</v>
      </c>
      <c r="I2">
        <v>3</v>
      </c>
      <c r="J2">
        <v>4</v>
      </c>
      <c r="K2">
        <v>5</v>
      </c>
      <c r="L2">
        <v>6</v>
      </c>
      <c r="M2">
        <v>7</v>
      </c>
    </row>
    <row r="3" spans="1:13" x14ac:dyDescent="0.25">
      <c r="A3" t="s">
        <v>537</v>
      </c>
    </row>
    <row r="4" spans="1:13" x14ac:dyDescent="0.25">
      <c r="A4" t="s">
        <v>591</v>
      </c>
      <c r="E4">
        <v>0</v>
      </c>
      <c r="G4" s="17" t="str">
        <f ca="1">OFFSET($A$1,G$2+(7*$E4),0)</f>
        <v>4 Kids Entertainment</v>
      </c>
      <c r="H4" s="17" t="str">
        <f t="shared" ref="H4:M19" ca="1" si="0">OFFSET($A$1,H$2+(7*$E4),0)</f>
        <v>A123 Systems</v>
      </c>
      <c r="I4" s="17" t="str">
        <f t="shared" ca="1" si="0"/>
        <v>Aaipharma</v>
      </c>
      <c r="J4" s="17" t="str">
        <f t="shared" ca="1" si="0"/>
        <v>Abitibibowater</v>
      </c>
      <c r="K4" s="17" t="str">
        <f t="shared" ca="1" si="0"/>
        <v>Adelphia Comms.</v>
      </c>
      <c r="L4" s="17" t="str">
        <f t="shared" ca="1" si="0"/>
        <v>Advanta</v>
      </c>
      <c r="M4" s="17" t="str">
        <f t="shared" ca="1" si="0"/>
        <v>Allied Nevada Gold</v>
      </c>
    </row>
    <row r="5" spans="1:13" x14ac:dyDescent="0.25">
      <c r="A5" t="s">
        <v>524</v>
      </c>
      <c r="E5">
        <v>1</v>
      </c>
      <c r="G5" s="1" t="str">
        <f t="shared" ref="G5:M32" ca="1" si="1">OFFSET($A$1,G$2+(7*$E5),0)</f>
        <v>Alpha Natural Resources</v>
      </c>
      <c r="H5" s="1" t="str">
        <f t="shared" ca="1" si="0"/>
        <v>Am. Home Mortgage</v>
      </c>
      <c r="I5" s="1" t="str">
        <f t="shared" ca="1" si="0"/>
        <v>Ambac Financial</v>
      </c>
      <c r="J5" s="1" t="str">
        <f t="shared" ca="1" si="0"/>
        <v>Amcore Financial</v>
      </c>
      <c r="K5" s="1" t="str">
        <f t="shared" ca="1" si="0"/>
        <v>Ampal-American Israel</v>
      </c>
      <c r="L5" s="1" t="str">
        <f t="shared" ca="1" si="0"/>
        <v>Angiotech Pharmaceuticals</v>
      </c>
      <c r="M5" s="1" t="str">
        <f t="shared" ca="1" si="0"/>
        <v>Arch Coal</v>
      </c>
    </row>
    <row r="6" spans="1:13" x14ac:dyDescent="0.25">
      <c r="A6" t="s">
        <v>654</v>
      </c>
      <c r="E6">
        <v>2</v>
      </c>
      <c r="G6" s="17" t="str">
        <f t="shared" ca="1" si="1"/>
        <v>ARO Liquidation</v>
      </c>
      <c r="H6" s="17" t="str">
        <f t="shared" ca="1" si="0"/>
        <v>Atherogenics</v>
      </c>
      <c r="I6" s="17" t="str">
        <f t="shared" ca="1" si="0"/>
        <v>Atlas Resource Partners LP</v>
      </c>
      <c r="J6" s="17" t="str">
        <f t="shared" ca="1" si="0"/>
        <v>Atp Oil &amp; Gas</v>
      </c>
      <c r="K6" s="17" t="str">
        <f t="shared" ca="1" si="0"/>
        <v>Aventine Renewable Energy</v>
      </c>
      <c r="L6" s="17" t="str">
        <f t="shared" ca="1" si="0"/>
        <v>Bankunited Financial</v>
      </c>
      <c r="M6" s="17" t="str">
        <f t="shared" ca="1" si="0"/>
        <v>Bearingpoint</v>
      </c>
    </row>
    <row r="7" spans="1:13" x14ac:dyDescent="0.25">
      <c r="A7" t="s">
        <v>647</v>
      </c>
      <c r="E7">
        <v>3</v>
      </c>
      <c r="G7" s="1" t="str">
        <f t="shared" ca="1" si="1"/>
        <v>Bethlehem Steel</v>
      </c>
      <c r="H7" s="1" t="str">
        <f t="shared" ca="1" si="0"/>
        <v>Bon-Ton Stores</v>
      </c>
      <c r="I7" s="1" t="str">
        <f t="shared" ca="1" si="0"/>
        <v>Borders Group</v>
      </c>
      <c r="J7" s="1" t="str">
        <f t="shared" ca="1" si="0"/>
        <v>Boyds Collection</v>
      </c>
      <c r="K7" s="1" t="str">
        <f t="shared" ca="1" si="0"/>
        <v>Bpz Resources</v>
      </c>
      <c r="L7" s="1" t="str">
        <f t="shared" ca="1" si="0"/>
        <v>BreitBurn Energy Partners</v>
      </c>
      <c r="M7" s="1" t="str">
        <f t="shared" ca="1" si="0"/>
        <v>Cal Dive Int'l</v>
      </c>
    </row>
    <row r="8" spans="1:13" x14ac:dyDescent="0.25">
      <c r="A8" t="s">
        <v>615</v>
      </c>
      <c r="E8">
        <v>4</v>
      </c>
      <c r="G8" s="17" t="str">
        <f t="shared" ca="1" si="1"/>
        <v>Calpine</v>
      </c>
      <c r="H8" s="17" t="str">
        <f t="shared" ca="1" si="0"/>
        <v>Castle A M &amp; Co</v>
      </c>
      <c r="I8" s="17" t="str">
        <f t="shared" ca="1" si="0"/>
        <v>Central Euro. Distr.</v>
      </c>
      <c r="J8" s="17" t="str">
        <f t="shared" ca="1" si="0"/>
        <v>Cenveo</v>
      </c>
      <c r="K8" s="17" t="str">
        <f t="shared" ca="1" si="0"/>
        <v>Champion Enterprises</v>
      </c>
      <c r="L8" s="17" t="str">
        <f t="shared" ca="1" si="0"/>
        <v>Charter Comms.</v>
      </c>
      <c r="M8" s="17" t="str">
        <f t="shared" ca="1" si="0"/>
        <v>Chiquita Brands Int'l</v>
      </c>
    </row>
    <row r="9" spans="1:13" x14ac:dyDescent="0.25">
      <c r="A9" t="s">
        <v>521</v>
      </c>
      <c r="E9">
        <v>5</v>
      </c>
      <c r="G9" s="1" t="str">
        <f t="shared" ca="1" si="1"/>
        <v>Christopher &amp; Banks</v>
      </c>
      <c r="H9" s="1" t="str">
        <f t="shared" ca="1" si="0"/>
        <v>Circuit City Stores</v>
      </c>
      <c r="I9" s="1" t="str">
        <f t="shared" ca="1" si="0"/>
        <v>Cit Group</v>
      </c>
      <c r="J9" s="1" t="str">
        <f t="shared" ca="1" si="0"/>
        <v>Citadel Broadcasting</v>
      </c>
      <c r="K9" s="1" t="str">
        <f t="shared" ca="1" si="0"/>
        <v>Cobalt Intl Energy</v>
      </c>
      <c r="L9" s="1" t="str">
        <f t="shared" ca="1" si="0"/>
        <v>Coldwater Creek</v>
      </c>
      <c r="M9" s="1" t="str">
        <f t="shared" ca="1" si="0"/>
        <v>Collins &amp; Aikman</v>
      </c>
    </row>
    <row r="10" spans="1:13" x14ac:dyDescent="0.25">
      <c r="A10" t="s">
        <v>670</v>
      </c>
      <c r="E10">
        <v>6</v>
      </c>
      <c r="G10" s="17" t="str">
        <f t="shared" ca="1" si="1"/>
        <v>Colonial Bancgroup</v>
      </c>
      <c r="H10" s="17" t="str">
        <f t="shared" ca="1" si="0"/>
        <v>Corus Bankshares</v>
      </c>
      <c r="I10" s="17" t="str">
        <f t="shared" ca="1" si="0"/>
        <v>Countrywide Financial</v>
      </c>
      <c r="J10" s="17" t="str">
        <f t="shared" ca="1" si="0"/>
        <v>Covad Comms. Group</v>
      </c>
      <c r="K10" s="17" t="str">
        <f t="shared" ca="1" si="0"/>
        <v>Credence Systems</v>
      </c>
      <c r="L10" s="17" t="str">
        <f t="shared" ca="1" si="0"/>
        <v>Cumulus Media</v>
      </c>
      <c r="M10" s="17" t="str">
        <f t="shared" ca="1" si="0"/>
        <v>Dana</v>
      </c>
    </row>
    <row r="11" spans="1:13" x14ac:dyDescent="0.25">
      <c r="A11" t="s">
        <v>653</v>
      </c>
      <c r="E11">
        <v>7</v>
      </c>
      <c r="G11" s="1" t="str">
        <f t="shared" ca="1" si="1"/>
        <v>Delphi</v>
      </c>
      <c r="H11" s="1" t="str">
        <f t="shared" ca="1" si="0"/>
        <v>Delta Air Lines</v>
      </c>
      <c r="I11" s="1" t="str">
        <f t="shared" ca="1" si="0"/>
        <v>Delta Petroleum</v>
      </c>
      <c r="J11" s="1" t="str">
        <f t="shared" ca="1" si="0"/>
        <v>Dendreon</v>
      </c>
      <c r="K11" s="1" t="str">
        <f t="shared" ca="1" si="0"/>
        <v>DEX ONE</v>
      </c>
      <c r="L11" s="1" t="str">
        <f t="shared" ca="1" si="0"/>
        <v>Downey Financial</v>
      </c>
      <c r="M11" s="1" t="str">
        <f t="shared" ca="1" si="0"/>
        <v>Earthshell</v>
      </c>
    </row>
    <row r="12" spans="1:13" x14ac:dyDescent="0.25">
      <c r="A12" t="s">
        <v>584</v>
      </c>
      <c r="E12">
        <v>8</v>
      </c>
      <c r="G12" s="17" t="str">
        <f t="shared" ca="1" si="1"/>
        <v>Eastman Kodak</v>
      </c>
      <c r="H12" s="17" t="str">
        <f t="shared" ca="1" si="0"/>
        <v>Electroglas</v>
      </c>
      <c r="I12" s="17" t="str">
        <f t="shared" ca="1" si="0"/>
        <v>Ener1</v>
      </c>
      <c r="J12" s="17" t="str">
        <f t="shared" ca="1" si="0"/>
        <v>Energy Conversion Devices</v>
      </c>
      <c r="K12" s="17" t="str">
        <f t="shared" ca="1" si="0"/>
        <v>Enron</v>
      </c>
      <c r="L12" s="17" t="str">
        <f t="shared" ca="1" si="0"/>
        <v>Epl Oil &amp; Gas</v>
      </c>
      <c r="M12" s="17" t="str">
        <f t="shared" ca="1" si="0"/>
        <v>Erin Energy</v>
      </c>
    </row>
    <row r="13" spans="1:13" x14ac:dyDescent="0.25">
      <c r="A13" t="s">
        <v>348</v>
      </c>
      <c r="E13">
        <v>9</v>
      </c>
      <c r="G13" s="1" t="str">
        <f t="shared" ca="1" si="1"/>
        <v>EV Energy Partners</v>
      </c>
      <c r="H13" s="1" t="str">
        <f t="shared" ca="1" si="0"/>
        <v>Evergreen Energy</v>
      </c>
      <c r="I13" s="1" t="str">
        <f t="shared" ca="1" si="0"/>
        <v>Evergreen Solar</v>
      </c>
      <c r="J13" s="1" t="str">
        <f t="shared" ca="1" si="0"/>
        <v>Exide Technologies</v>
      </c>
      <c r="K13" s="1" t="str">
        <f t="shared" ca="1" si="0"/>
        <v>Fairpoint Comms.</v>
      </c>
      <c r="L13" s="1" t="str">
        <f t="shared" ca="1" si="0"/>
        <v>Fairway Group Holdings</v>
      </c>
      <c r="M13" s="1" t="str">
        <f t="shared" ca="1" si="0"/>
        <v>Federal Mogul</v>
      </c>
    </row>
    <row r="14" spans="1:13" x14ac:dyDescent="0.25">
      <c r="A14" t="s">
        <v>552</v>
      </c>
      <c r="E14">
        <v>10</v>
      </c>
      <c r="G14" s="17" t="str">
        <f t="shared" ca="1" si="1"/>
        <v>First NBC Bank Holding Co</v>
      </c>
      <c r="H14" s="17" t="str">
        <f t="shared" ca="1" si="0"/>
        <v>Firstfed Financial</v>
      </c>
      <c r="I14" s="17" t="str">
        <f t="shared" ca="1" si="0"/>
        <v>Fleming Companies</v>
      </c>
      <c r="J14" s="17" t="str">
        <f t="shared" ca="1" si="0"/>
        <v>Footstar</v>
      </c>
      <c r="K14" s="17" t="str">
        <f t="shared" ca="1" si="0"/>
        <v>Frontier Financial</v>
      </c>
      <c r="L14" s="17" t="str">
        <f t="shared" ca="1" si="0"/>
        <v>Furniture Brands Int'l</v>
      </c>
      <c r="M14" s="17" t="str">
        <f t="shared" ca="1" si="0"/>
        <v>GateHouse Media</v>
      </c>
    </row>
    <row r="15" spans="1:13" x14ac:dyDescent="0.25">
      <c r="A15" t="s">
        <v>516</v>
      </c>
      <c r="E15">
        <v>11</v>
      </c>
      <c r="G15" s="1" t="str">
        <f t="shared" ca="1" si="1"/>
        <v>Genco Shipping &amp; Trading</v>
      </c>
      <c r="H15" s="1" t="str">
        <f t="shared" ca="1" si="0"/>
        <v>General Maritime</v>
      </c>
      <c r="I15" s="1" t="str">
        <f t="shared" ca="1" si="0"/>
        <v>General Motors</v>
      </c>
      <c r="J15" s="1" t="str">
        <f t="shared" ca="1" si="0"/>
        <v>Globix</v>
      </c>
      <c r="K15" s="1" t="str">
        <f t="shared" ca="1" si="0"/>
        <v>Gmx Resources</v>
      </c>
      <c r="L15" s="1" t="str">
        <f t="shared" ca="1" si="0"/>
        <v>Goodrich Petroleum</v>
      </c>
      <c r="M15" s="1" t="str">
        <f t="shared" ca="1" si="0"/>
        <v>Great Atlantic &amp; Pacific Tea</v>
      </c>
    </row>
    <row r="16" spans="1:13" x14ac:dyDescent="0.25">
      <c r="A16" t="s">
        <v>366</v>
      </c>
      <c r="E16">
        <v>12</v>
      </c>
      <c r="G16" s="17" t="str">
        <f t="shared" ca="1" si="1"/>
        <v>GulfMark Offshore</v>
      </c>
      <c r="H16" s="17" t="str">
        <f t="shared" ca="1" si="0"/>
        <v>Hearst Argyle Television</v>
      </c>
      <c r="I16" s="17" t="str">
        <f t="shared" ca="1" si="0"/>
        <v>Hercules Offshore</v>
      </c>
      <c r="J16" s="17" t="str">
        <f t="shared" ca="1" si="0"/>
        <v>hhgregg</v>
      </c>
      <c r="K16" s="17" t="str">
        <f t="shared" ca="1" si="0"/>
        <v>Hooper Holmes</v>
      </c>
      <c r="L16" s="17" t="str">
        <f t="shared" ca="1" si="0"/>
        <v>Horsehead Holding</v>
      </c>
      <c r="M16" s="17" t="str">
        <f t="shared" ca="1" si="0"/>
        <v>Hutchinson Technology</v>
      </c>
    </row>
    <row r="17" spans="1:13" x14ac:dyDescent="0.25">
      <c r="A17" t="s">
        <v>576</v>
      </c>
      <c r="E17">
        <v>13</v>
      </c>
      <c r="G17" s="1" t="str">
        <f t="shared" ca="1" si="1"/>
        <v>Idearc</v>
      </c>
      <c r="H17" s="1" t="str">
        <f t="shared" ca="1" si="0"/>
        <v>Indymac Bancorp</v>
      </c>
      <c r="I17" s="1" t="str">
        <f t="shared" ca="1" si="0"/>
        <v>Interstate Bakeries</v>
      </c>
      <c r="J17" s="1" t="str">
        <f t="shared" ca="1" si="0"/>
        <v>Ipix</v>
      </c>
      <c r="K17" s="1" t="str">
        <f t="shared" ca="1" si="0"/>
        <v>Irwin Financial</v>
      </c>
      <c r="L17" s="1" t="str">
        <f t="shared" ca="1" si="0"/>
        <v>Itt Educational Services</v>
      </c>
      <c r="M17" s="1" t="str">
        <f t="shared" ca="1" si="0"/>
        <v>Ivanhoe Energy</v>
      </c>
    </row>
    <row r="18" spans="1:13" x14ac:dyDescent="0.25">
      <c r="A18" t="s">
        <v>247</v>
      </c>
      <c r="E18">
        <v>14</v>
      </c>
      <c r="G18" s="17" t="str">
        <f t="shared" ca="1" si="1"/>
        <v>Jackson Hewitt Tax</v>
      </c>
      <c r="H18" s="17" t="str">
        <f t="shared" ca="1" si="0"/>
        <v>James River Coal CO</v>
      </c>
      <c r="I18" s="17" t="str">
        <f t="shared" ca="1" si="0"/>
        <v>Jones Energy</v>
      </c>
      <c r="J18" s="17" t="str">
        <f t="shared" ca="1" si="0"/>
        <v>Kior</v>
      </c>
      <c r="K18" s="17" t="str">
        <f t="shared" ca="1" si="0"/>
        <v>KIT digital</v>
      </c>
      <c r="L18" s="17" t="str">
        <f t="shared" ca="1" si="0"/>
        <v>K-V Pharmaceutical Co</v>
      </c>
      <c r="M18" s="17" t="str">
        <f t="shared" ca="1" si="0"/>
        <v>Lear</v>
      </c>
    </row>
    <row r="19" spans="1:13" x14ac:dyDescent="0.25">
      <c r="A19" t="s">
        <v>623</v>
      </c>
      <c r="E19">
        <v>15</v>
      </c>
      <c r="G19" s="1" t="str">
        <f t="shared" ca="1" si="1"/>
        <v>Lehman Brothers</v>
      </c>
      <c r="H19" s="1" t="str">
        <f t="shared" ca="1" si="0"/>
        <v>Liberate Technologies</v>
      </c>
      <c r="I19" s="1" t="str">
        <f t="shared" ca="1" si="0"/>
        <v>LinnCo LLC</v>
      </c>
      <c r="J19" s="1" t="str">
        <f t="shared" ca="1" si="0"/>
        <v>Lodgenet Interactive</v>
      </c>
      <c r="K19" s="1" t="str">
        <f t="shared" ca="1" si="0"/>
        <v>Lodgian</v>
      </c>
      <c r="L19" s="1" t="str">
        <f t="shared" ca="1" si="0"/>
        <v>Loral Space &amp; Comms.</v>
      </c>
      <c r="M19" s="1" t="str">
        <f t="shared" ca="1" si="0"/>
        <v>Magna Entertainment</v>
      </c>
    </row>
    <row r="20" spans="1:13" x14ac:dyDescent="0.25">
      <c r="A20" t="s">
        <v>671</v>
      </c>
      <c r="E20">
        <v>16</v>
      </c>
      <c r="G20" s="17" t="str">
        <f t="shared" ca="1" si="1"/>
        <v>Magnum Hunter Resources</v>
      </c>
      <c r="H20" s="17" t="str">
        <f t="shared" ca="1" si="1"/>
        <v>Mdi</v>
      </c>
      <c r="I20" s="17" t="str">
        <f t="shared" ca="1" si="1"/>
        <v>Medical Staffing Network</v>
      </c>
      <c r="J20" s="17" t="str">
        <f t="shared" ca="1" si="1"/>
        <v>Memorial Production</v>
      </c>
      <c r="K20" s="17" t="str">
        <f t="shared" ca="1" si="1"/>
        <v>Meruelo Maddux Prop.</v>
      </c>
      <c r="L20" s="17" t="str">
        <f t="shared" ca="1" si="1"/>
        <v>Midstates Petroleum</v>
      </c>
      <c r="M20" s="17" t="str">
        <f t="shared" ca="1" si="1"/>
        <v>Midway Games</v>
      </c>
    </row>
    <row r="21" spans="1:13" x14ac:dyDescent="0.25">
      <c r="A21" t="s">
        <v>637</v>
      </c>
      <c r="E21">
        <v>17</v>
      </c>
      <c r="G21" s="1" t="str">
        <f t="shared" ca="1" si="1"/>
        <v>Milacron</v>
      </c>
      <c r="H21" s="1" t="str">
        <f t="shared" ca="1" si="1"/>
        <v>Molycorp</v>
      </c>
      <c r="I21" s="1" t="str">
        <f t="shared" ca="1" si="1"/>
        <v>Monaco Coach</v>
      </c>
      <c r="J21" s="1" t="str">
        <f t="shared" ca="1" si="1"/>
        <v>Movie Gallery</v>
      </c>
      <c r="K21" s="1" t="str">
        <f t="shared" ca="1" si="1"/>
        <v>Mti Technology</v>
      </c>
      <c r="L21" s="1" t="str">
        <f t="shared" ca="1" si="1"/>
        <v>N.A. Palladium</v>
      </c>
      <c r="M21" s="1" t="str">
        <f t="shared" ca="1" si="1"/>
        <v>Nanogen</v>
      </c>
    </row>
    <row r="22" spans="1:13" x14ac:dyDescent="0.25">
      <c r="A22" t="s">
        <v>531</v>
      </c>
      <c r="E22">
        <v>18</v>
      </c>
      <c r="G22" s="17" t="str">
        <f t="shared" ca="1" si="1"/>
        <v>New Century Financial</v>
      </c>
      <c r="H22" s="17" t="str">
        <f t="shared" ca="1" si="1"/>
        <v>NexCen Brands</v>
      </c>
      <c r="I22" s="17" t="str">
        <f t="shared" ca="1" si="1"/>
        <v>Nii Holdings</v>
      </c>
      <c r="J22" s="17" t="str">
        <f t="shared" ca="1" si="1"/>
        <v>Nortel Networks</v>
      </c>
      <c r="K22" s="17" t="str">
        <f t="shared" ca="1" si="1"/>
        <v>Northwest Airlines</v>
      </c>
      <c r="L22" s="17" t="str">
        <f t="shared" ca="1" si="1"/>
        <v>Nuverra Environmental Solns.</v>
      </c>
      <c r="M22" s="17" t="str">
        <f t="shared" ca="1" si="1"/>
        <v xml:space="preserve">Oca </v>
      </c>
    </row>
    <row r="23" spans="1:13" x14ac:dyDescent="0.25">
      <c r="A23" t="s">
        <v>638</v>
      </c>
      <c r="E23">
        <v>19</v>
      </c>
      <c r="G23" s="1" t="str">
        <f t="shared" ca="1" si="1"/>
        <v>Oilsands Quest</v>
      </c>
      <c r="H23" s="1" t="str">
        <f t="shared" ca="1" si="1"/>
        <v>Orexigen Therapeutics</v>
      </c>
      <c r="I23" s="1" t="str">
        <f t="shared" ca="1" si="1"/>
        <v>Overseas Shipholding</v>
      </c>
      <c r="J23" s="1" t="str">
        <f t="shared" ca="1" si="1"/>
        <v>Owens Corning</v>
      </c>
      <c r="K23" s="1" t="str">
        <f t="shared" ca="1" si="1"/>
        <v>Pac. Sun. of CA</v>
      </c>
      <c r="L23" s="1" t="str">
        <f t="shared" ca="1" si="1"/>
        <v>Parker Drilling Co</v>
      </c>
      <c r="M23" s="1" t="str">
        <f t="shared" ca="1" si="1"/>
        <v>Patriot Coal</v>
      </c>
    </row>
    <row r="24" spans="1:13" x14ac:dyDescent="0.25">
      <c r="A24" t="s">
        <v>277</v>
      </c>
      <c r="E24">
        <v>20</v>
      </c>
      <c r="G24" s="17" t="str">
        <f t="shared" ca="1" si="1"/>
        <v>Peabody Energy</v>
      </c>
      <c r="H24" s="17" t="str">
        <f t="shared" ca="1" si="1"/>
        <v>Penn Virginia</v>
      </c>
      <c r="I24" s="17" t="str">
        <f t="shared" ca="1" si="1"/>
        <v>Peregrine Systems</v>
      </c>
      <c r="J24" s="17" t="str">
        <f t="shared" ca="1" si="1"/>
        <v>Pff Bancorp</v>
      </c>
      <c r="K24" s="17" t="str">
        <f t="shared" ca="1" si="1"/>
        <v>Pmi Group</v>
      </c>
      <c r="L24" s="17" t="str">
        <f t="shared" ca="1" si="1"/>
        <v>Point Blank Solutions</v>
      </c>
      <c r="M24" s="17" t="str">
        <f t="shared" ca="1" si="1"/>
        <v>Powerwave Technologies</v>
      </c>
    </row>
    <row r="25" spans="1:13" x14ac:dyDescent="0.25">
      <c r="A25" t="s">
        <v>545</v>
      </c>
      <c r="E25">
        <v>21</v>
      </c>
      <c r="G25" s="1" t="str">
        <f t="shared" ca="1" si="1"/>
        <v>Primus TeleComms.</v>
      </c>
      <c r="H25" s="1" t="str">
        <f t="shared" ca="1" si="1"/>
        <v>Quantum Fuel Systems</v>
      </c>
      <c r="I25" s="1" t="str">
        <f t="shared" ca="1" si="1"/>
        <v>Quicksilver Resources</v>
      </c>
      <c r="J25" s="1" t="str">
        <f t="shared" ca="1" si="1"/>
        <v>Quiksilver</v>
      </c>
      <c r="K25" s="1" t="str">
        <f t="shared" ca="1" si="1"/>
        <v>R H Donnelley</v>
      </c>
      <c r="L25" s="1" t="str">
        <f t="shared" ca="1" si="1"/>
        <v>Radioshack</v>
      </c>
      <c r="M25" s="1" t="str">
        <f t="shared" ca="1" si="1"/>
        <v>Ramp</v>
      </c>
    </row>
    <row r="26" spans="1:13" x14ac:dyDescent="0.25">
      <c r="A26" t="s">
        <v>676</v>
      </c>
      <c r="E26">
        <v>22</v>
      </c>
      <c r="G26" s="17" t="str">
        <f t="shared" ca="1" si="1"/>
        <v>Raser Technologies</v>
      </c>
      <c r="H26" s="17" t="str">
        <f t="shared" ca="1" si="1"/>
        <v>Redback Networks</v>
      </c>
      <c r="I26" s="17" t="str">
        <f t="shared" ca="1" si="1"/>
        <v>Republic Airways Holdings</v>
      </c>
      <c r="J26" s="17" t="str">
        <f t="shared" ca="1" si="1"/>
        <v>Rex Energy</v>
      </c>
      <c r="K26" s="17" t="str">
        <f t="shared" ca="1" si="1"/>
        <v>Savient Pharmaceuticals</v>
      </c>
      <c r="L26" s="17" t="str">
        <f t="shared" ca="1" si="1"/>
        <v>School Specialty</v>
      </c>
      <c r="M26" s="17" t="str">
        <f t="shared" ca="1" si="1"/>
        <v>Sculptor Capital Mgt.</v>
      </c>
    </row>
    <row r="27" spans="1:13" x14ac:dyDescent="0.25">
      <c r="A27" t="s">
        <v>540</v>
      </c>
      <c r="E27">
        <v>23</v>
      </c>
      <c r="G27" s="1" t="str">
        <f t="shared" ca="1" si="1"/>
        <v>Sears Holdings</v>
      </c>
      <c r="H27" s="1" t="str">
        <f t="shared" ca="1" si="1"/>
        <v>SFX Entertainment</v>
      </c>
      <c r="I27" s="1" t="str">
        <f t="shared" ca="1" si="1"/>
        <v>Silicon Graphics</v>
      </c>
      <c r="J27" s="1" t="str">
        <f t="shared" ca="1" si="1"/>
        <v>Sirva</v>
      </c>
      <c r="K27" s="1" t="str">
        <f t="shared" ca="1" si="1"/>
        <v>Six Flags Entertainment</v>
      </c>
      <c r="L27" s="1" t="str">
        <f t="shared" ca="1" si="1"/>
        <v>Smurfit Stone Container</v>
      </c>
      <c r="M27" s="1" t="str">
        <f t="shared" ca="1" si="1"/>
        <v>Solutia</v>
      </c>
    </row>
    <row r="28" spans="1:13" x14ac:dyDescent="0.25">
      <c r="A28" t="s">
        <v>353</v>
      </c>
      <c r="E28">
        <v>24</v>
      </c>
      <c r="G28" s="17" t="str">
        <f t="shared" ca="1" si="1"/>
        <v>Spansion</v>
      </c>
      <c r="H28" s="17" t="str">
        <f t="shared" ca="1" si="1"/>
        <v>Spectrum Brands</v>
      </c>
      <c r="I28" s="17" t="str">
        <f t="shared" ca="1" si="1"/>
        <v>Spiegel</v>
      </c>
      <c r="J28" s="17" t="str">
        <f t="shared" ca="1" si="1"/>
        <v>Standard Register Co</v>
      </c>
      <c r="K28" s="17" t="str">
        <f t="shared" ca="1" si="1"/>
        <v>Stone Energy</v>
      </c>
      <c r="L28" s="17" t="str">
        <f t="shared" ca="1" si="1"/>
        <v>Sulphco</v>
      </c>
      <c r="M28" s="17" t="str">
        <f t="shared" ca="1" si="1"/>
        <v>Swift Energy Co</v>
      </c>
    </row>
    <row r="29" spans="1:13" x14ac:dyDescent="0.25">
      <c r="A29" t="s">
        <v>665</v>
      </c>
      <c r="E29">
        <v>25</v>
      </c>
      <c r="G29" s="1" t="str">
        <f t="shared" ca="1" si="1"/>
        <v>Synergy Pharmaceuticals</v>
      </c>
      <c r="H29" s="1" t="str">
        <f t="shared" ca="1" si="1"/>
        <v>Terrestar</v>
      </c>
      <c r="I29" s="1" t="str">
        <f t="shared" ca="1" si="1"/>
        <v>Thornburg Mortgage</v>
      </c>
      <c r="J29" s="1" t="str">
        <f t="shared" ca="1" si="1"/>
        <v>Thq</v>
      </c>
      <c r="K29" s="1" t="str">
        <f t="shared" ca="1" si="1"/>
        <v>TLC Vision</v>
      </c>
      <c r="L29" s="1" t="str">
        <f t="shared" ca="1" si="1"/>
        <v>Tousa</v>
      </c>
      <c r="M29" s="1" t="str">
        <f t="shared" ca="1" si="1"/>
        <v>Tower Automotive</v>
      </c>
    </row>
    <row r="30" spans="1:13" x14ac:dyDescent="0.25">
      <c r="A30" t="s">
        <v>596</v>
      </c>
      <c r="E30">
        <v>26</v>
      </c>
      <c r="G30" s="17" t="str">
        <f t="shared" ca="1" si="1"/>
        <v>Triad Guaranty</v>
      </c>
      <c r="H30" s="17" t="str">
        <f t="shared" ca="1" si="1"/>
        <v>Triangle Petroleum</v>
      </c>
      <c r="I30" s="17" t="str">
        <f t="shared" ca="1" si="1"/>
        <v>Trident Microsystems</v>
      </c>
      <c r="J30" s="17" t="str">
        <f t="shared" ca="1" si="1"/>
        <v>Trinity Capital</v>
      </c>
      <c r="K30" s="17" t="str">
        <f t="shared" ca="1" si="1"/>
        <v>Tumbleweed Comms.</v>
      </c>
      <c r="L30" s="17" t="str">
        <f t="shared" ca="1" si="1"/>
        <v>Ual</v>
      </c>
      <c r="M30" s="17" t="str">
        <f t="shared" ca="1" si="1"/>
        <v>Ucbh Holdings</v>
      </c>
    </row>
    <row r="31" spans="1:13" x14ac:dyDescent="0.25">
      <c r="A31" t="s">
        <v>240</v>
      </c>
      <c r="E31">
        <v>27</v>
      </c>
      <c r="G31" s="1" t="str">
        <f t="shared" ca="1" si="1"/>
        <v>Ultra Petroleum</v>
      </c>
      <c r="H31" s="1" t="str">
        <f t="shared" ca="1" si="1"/>
        <v>Unilife</v>
      </c>
      <c r="I31" s="1" t="str">
        <f t="shared" ca="1" si="1"/>
        <v>Valence Technology</v>
      </c>
      <c r="J31" s="1" t="str">
        <f t="shared" ca="1" si="1"/>
        <v>Verasun Energy</v>
      </c>
      <c r="K31" s="1" t="str">
        <f t="shared" ca="1" si="1"/>
        <v>Visteon</v>
      </c>
      <c r="L31" s="1" t="str">
        <f t="shared" ca="1" si="1"/>
        <v>Walter Investment Mgmt</v>
      </c>
      <c r="M31" s="1" t="str">
        <f t="shared" ca="1" si="1"/>
        <v>Warren Resources</v>
      </c>
    </row>
    <row r="32" spans="1:13" x14ac:dyDescent="0.25">
      <c r="A32" t="s">
        <v>661</v>
      </c>
      <c r="E32">
        <v>28</v>
      </c>
      <c r="G32" s="17" t="str">
        <f t="shared" ca="1" si="1"/>
        <v>Washington Mutual</v>
      </c>
      <c r="H32" s="17" t="str">
        <f t="shared" ca="1" si="1"/>
        <v>Wave Wireless</v>
      </c>
      <c r="I32" s="17" t="str">
        <f t="shared" ca="1" si="1"/>
        <v>Wci Communities</v>
      </c>
      <c r="J32" s="17" t="str">
        <f t="shared" ca="1" si="1"/>
        <v>Young Broadcasting</v>
      </c>
      <c r="K32" s="17"/>
      <c r="L32" s="17"/>
      <c r="M32" s="17"/>
    </row>
    <row r="33" spans="1:13" x14ac:dyDescent="0.25">
      <c r="A33" t="s">
        <v>278</v>
      </c>
      <c r="E33">
        <v>29</v>
      </c>
      <c r="G33" s="1"/>
      <c r="H33" s="1"/>
      <c r="I33" s="1"/>
      <c r="J33" s="1"/>
      <c r="K33" s="1"/>
      <c r="L33" s="1"/>
      <c r="M33" s="1"/>
    </row>
    <row r="34" spans="1:13" x14ac:dyDescent="0.25">
      <c r="A34" t="s">
        <v>559</v>
      </c>
    </row>
    <row r="35" spans="1:13" x14ac:dyDescent="0.25">
      <c r="A35" t="s">
        <v>655</v>
      </c>
    </row>
    <row r="36" spans="1:13" x14ac:dyDescent="0.25">
      <c r="A36" t="s">
        <v>663</v>
      </c>
    </row>
    <row r="37" spans="1:13" x14ac:dyDescent="0.25">
      <c r="A37" t="s">
        <v>622</v>
      </c>
    </row>
    <row r="38" spans="1:13" x14ac:dyDescent="0.25">
      <c r="A38" t="s">
        <v>515</v>
      </c>
    </row>
    <row r="39" spans="1:13" x14ac:dyDescent="0.25">
      <c r="A39" t="s">
        <v>518</v>
      </c>
    </row>
    <row r="40" spans="1:13" x14ac:dyDescent="0.25">
      <c r="A40" t="s">
        <v>612</v>
      </c>
    </row>
    <row r="41" spans="1:13" x14ac:dyDescent="0.25">
      <c r="A41" t="s">
        <v>424</v>
      </c>
    </row>
    <row r="42" spans="1:13" x14ac:dyDescent="0.25">
      <c r="A42" t="s">
        <v>535</v>
      </c>
    </row>
    <row r="43" spans="1:13" x14ac:dyDescent="0.25">
      <c r="A43" t="s">
        <v>619</v>
      </c>
    </row>
    <row r="44" spans="1:13" x14ac:dyDescent="0.25">
      <c r="A44" t="s">
        <v>529</v>
      </c>
    </row>
    <row r="45" spans="1:13" x14ac:dyDescent="0.25">
      <c r="A45" t="s">
        <v>547</v>
      </c>
    </row>
    <row r="46" spans="1:13" x14ac:dyDescent="0.25">
      <c r="A46" t="s">
        <v>600</v>
      </c>
    </row>
    <row r="47" spans="1:13" x14ac:dyDescent="0.25">
      <c r="A47" t="s">
        <v>658</v>
      </c>
    </row>
    <row r="48" spans="1:13" x14ac:dyDescent="0.25">
      <c r="A48" t="s">
        <v>632</v>
      </c>
    </row>
    <row r="49" spans="1:1" x14ac:dyDescent="0.25">
      <c r="A49" t="s">
        <v>335</v>
      </c>
    </row>
    <row r="50" spans="1:1" x14ac:dyDescent="0.25">
      <c r="A50" t="s">
        <v>601</v>
      </c>
    </row>
    <row r="51" spans="1:1" x14ac:dyDescent="0.25">
      <c r="A51" t="s">
        <v>599</v>
      </c>
    </row>
    <row r="52" spans="1:1" x14ac:dyDescent="0.25">
      <c r="A52" t="s">
        <v>517</v>
      </c>
    </row>
    <row r="53" spans="1:1" x14ac:dyDescent="0.25">
      <c r="A53" t="s">
        <v>629</v>
      </c>
    </row>
    <row r="54" spans="1:1" x14ac:dyDescent="0.25">
      <c r="A54" t="s">
        <v>602</v>
      </c>
    </row>
    <row r="55" spans="1:1" x14ac:dyDescent="0.25">
      <c r="A55" t="s">
        <v>625</v>
      </c>
    </row>
    <row r="56" spans="1:1" x14ac:dyDescent="0.25">
      <c r="A56" t="s">
        <v>627</v>
      </c>
    </row>
    <row r="57" spans="1:1" x14ac:dyDescent="0.25">
      <c r="A57" t="s">
        <v>624</v>
      </c>
    </row>
    <row r="58" spans="1:1" x14ac:dyDescent="0.25">
      <c r="A58" t="s">
        <v>652</v>
      </c>
    </row>
    <row r="59" spans="1:1" x14ac:dyDescent="0.25">
      <c r="A59" t="s">
        <v>583</v>
      </c>
    </row>
    <row r="60" spans="1:1" x14ac:dyDescent="0.25">
      <c r="A60" t="s">
        <v>589</v>
      </c>
    </row>
    <row r="61" spans="1:1" x14ac:dyDescent="0.25">
      <c r="A61" t="s">
        <v>543</v>
      </c>
    </row>
    <row r="62" spans="1:1" x14ac:dyDescent="0.25">
      <c r="A62" t="s">
        <v>593</v>
      </c>
    </row>
    <row r="63" spans="1:1" x14ac:dyDescent="0.25">
      <c r="A63" t="s">
        <v>512</v>
      </c>
    </row>
    <row r="64" spans="1:1" x14ac:dyDescent="0.25">
      <c r="A64" t="s">
        <v>425</v>
      </c>
    </row>
    <row r="65" spans="1:1" x14ac:dyDescent="0.25">
      <c r="A65" t="s">
        <v>273</v>
      </c>
    </row>
    <row r="66" spans="1:1" x14ac:dyDescent="0.25">
      <c r="A66" t="s">
        <v>554</v>
      </c>
    </row>
    <row r="67" spans="1:1" x14ac:dyDescent="0.25">
      <c r="A67" t="s">
        <v>563</v>
      </c>
    </row>
    <row r="68" spans="1:1" x14ac:dyDescent="0.25">
      <c r="A68" t="s">
        <v>312</v>
      </c>
    </row>
    <row r="69" spans="1:1" x14ac:dyDescent="0.25">
      <c r="A69" t="s">
        <v>657</v>
      </c>
    </row>
    <row r="70" spans="1:1" x14ac:dyDescent="0.25">
      <c r="A70" t="s">
        <v>636</v>
      </c>
    </row>
    <row r="71" spans="1:1" x14ac:dyDescent="0.25">
      <c r="A71" t="s">
        <v>609</v>
      </c>
    </row>
    <row r="72" spans="1:1" x14ac:dyDescent="0.25">
      <c r="A72" t="s">
        <v>379</v>
      </c>
    </row>
    <row r="73" spans="1:1" x14ac:dyDescent="0.25">
      <c r="A73" t="s">
        <v>639</v>
      </c>
    </row>
    <row r="74" spans="1:1" x14ac:dyDescent="0.25">
      <c r="A74" t="s">
        <v>590</v>
      </c>
    </row>
    <row r="75" spans="1:1" x14ac:dyDescent="0.25">
      <c r="A75" t="s">
        <v>570</v>
      </c>
    </row>
    <row r="76" spans="1:1" x14ac:dyDescent="0.25">
      <c r="A76" t="s">
        <v>634</v>
      </c>
    </row>
    <row r="77" spans="1:1" x14ac:dyDescent="0.25">
      <c r="A77" t="s">
        <v>664</v>
      </c>
    </row>
    <row r="78" spans="1:1" x14ac:dyDescent="0.25">
      <c r="A78" t="s">
        <v>586</v>
      </c>
    </row>
    <row r="79" spans="1:1" x14ac:dyDescent="0.25">
      <c r="A79" t="s">
        <v>667</v>
      </c>
    </row>
    <row r="80" spans="1:1" x14ac:dyDescent="0.25">
      <c r="A80" t="s">
        <v>633</v>
      </c>
    </row>
    <row r="81" spans="1:1" x14ac:dyDescent="0.25">
      <c r="A81" t="s">
        <v>649</v>
      </c>
    </row>
    <row r="82" spans="1:1" x14ac:dyDescent="0.25">
      <c r="A82" t="s">
        <v>616</v>
      </c>
    </row>
    <row r="83" spans="1:1" x14ac:dyDescent="0.25">
      <c r="A83" t="s">
        <v>513</v>
      </c>
    </row>
    <row r="84" spans="1:1" x14ac:dyDescent="0.25">
      <c r="A84" t="s">
        <v>614</v>
      </c>
    </row>
    <row r="85" spans="1:1" x14ac:dyDescent="0.25">
      <c r="A85" t="s">
        <v>672</v>
      </c>
    </row>
    <row r="86" spans="1:1" x14ac:dyDescent="0.25">
      <c r="A86" t="s">
        <v>352</v>
      </c>
    </row>
    <row r="87" spans="1:1" x14ac:dyDescent="0.25">
      <c r="A87" t="s">
        <v>536</v>
      </c>
    </row>
    <row r="88" spans="1:1" x14ac:dyDescent="0.25">
      <c r="A88" t="s">
        <v>530</v>
      </c>
    </row>
    <row r="89" spans="1:1" x14ac:dyDescent="0.25">
      <c r="A89" t="s">
        <v>562</v>
      </c>
    </row>
    <row r="90" spans="1:1" x14ac:dyDescent="0.25">
      <c r="A90" t="s">
        <v>426</v>
      </c>
    </row>
    <row r="91" spans="1:1" x14ac:dyDescent="0.25">
      <c r="A91" t="s">
        <v>643</v>
      </c>
    </row>
    <row r="92" spans="1:1" x14ac:dyDescent="0.25">
      <c r="A92" t="s">
        <v>566</v>
      </c>
    </row>
    <row r="93" spans="1:1" x14ac:dyDescent="0.25">
      <c r="A93" t="s">
        <v>525</v>
      </c>
    </row>
    <row r="94" spans="1:1" x14ac:dyDescent="0.25">
      <c r="A94" t="s">
        <v>533</v>
      </c>
    </row>
    <row r="95" spans="1:1" x14ac:dyDescent="0.25">
      <c r="A95" t="s">
        <v>617</v>
      </c>
    </row>
    <row r="96" spans="1:1" x14ac:dyDescent="0.25">
      <c r="A96" t="s">
        <v>630</v>
      </c>
    </row>
    <row r="97" spans="1:1" x14ac:dyDescent="0.25">
      <c r="A97" t="s">
        <v>640</v>
      </c>
    </row>
    <row r="98" spans="1:1" x14ac:dyDescent="0.25">
      <c r="A98" t="s">
        <v>527</v>
      </c>
    </row>
    <row r="99" spans="1:1" x14ac:dyDescent="0.25">
      <c r="A99" t="s">
        <v>560</v>
      </c>
    </row>
    <row r="100" spans="1:1" x14ac:dyDescent="0.25">
      <c r="A100" t="s">
        <v>674</v>
      </c>
    </row>
    <row r="101" spans="1:1" x14ac:dyDescent="0.25">
      <c r="A101" t="s">
        <v>381</v>
      </c>
    </row>
    <row r="102" spans="1:1" x14ac:dyDescent="0.25">
      <c r="A102" t="s">
        <v>585</v>
      </c>
    </row>
    <row r="103" spans="1:1" x14ac:dyDescent="0.25">
      <c r="A103" t="s">
        <v>541</v>
      </c>
    </row>
    <row r="104" spans="1:1" x14ac:dyDescent="0.25">
      <c r="A104" t="s">
        <v>574</v>
      </c>
    </row>
    <row r="105" spans="1:1" x14ac:dyDescent="0.25">
      <c r="A105" t="s">
        <v>429</v>
      </c>
    </row>
    <row r="106" spans="1:1" x14ac:dyDescent="0.25">
      <c r="A106" t="s">
        <v>605</v>
      </c>
    </row>
    <row r="107" spans="1:1" x14ac:dyDescent="0.25">
      <c r="A107" t="s">
        <v>650</v>
      </c>
    </row>
    <row r="108" spans="1:1" x14ac:dyDescent="0.25">
      <c r="A108" t="s">
        <v>339</v>
      </c>
    </row>
    <row r="109" spans="1:1" x14ac:dyDescent="0.25">
      <c r="A109" t="s">
        <v>246</v>
      </c>
    </row>
    <row r="110" spans="1:1" x14ac:dyDescent="0.25">
      <c r="A110" t="s">
        <v>646</v>
      </c>
    </row>
    <row r="111" spans="1:1" x14ac:dyDescent="0.25">
      <c r="A111" t="s">
        <v>510</v>
      </c>
    </row>
    <row r="112" spans="1:1" x14ac:dyDescent="0.25">
      <c r="A112" t="s">
        <v>660</v>
      </c>
    </row>
    <row r="113" spans="1:1" x14ac:dyDescent="0.25">
      <c r="A113" t="s">
        <v>645</v>
      </c>
    </row>
    <row r="114" spans="1:1" x14ac:dyDescent="0.25">
      <c r="A114" t="s">
        <v>648</v>
      </c>
    </row>
    <row r="115" spans="1:1" x14ac:dyDescent="0.25">
      <c r="A115" t="s">
        <v>557</v>
      </c>
    </row>
    <row r="116" spans="1:1" x14ac:dyDescent="0.25">
      <c r="A116" t="s">
        <v>677</v>
      </c>
    </row>
    <row r="117" spans="1:1" x14ac:dyDescent="0.25">
      <c r="A117" t="s">
        <v>679</v>
      </c>
    </row>
    <row r="118" spans="1:1" x14ac:dyDescent="0.25">
      <c r="A118" t="s">
        <v>666</v>
      </c>
    </row>
    <row r="119" spans="1:1" x14ac:dyDescent="0.25">
      <c r="A119" t="s">
        <v>675</v>
      </c>
    </row>
    <row r="120" spans="1:1" x14ac:dyDescent="0.25">
      <c r="A120" t="s">
        <v>567</v>
      </c>
    </row>
    <row r="121" spans="1:1" x14ac:dyDescent="0.25">
      <c r="A121" t="s">
        <v>579</v>
      </c>
    </row>
    <row r="122" spans="1:1" x14ac:dyDescent="0.25">
      <c r="A122" t="s">
        <v>523</v>
      </c>
    </row>
    <row r="123" spans="1:1" x14ac:dyDescent="0.25">
      <c r="A123" t="s">
        <v>644</v>
      </c>
    </row>
    <row r="124" spans="1:1" x14ac:dyDescent="0.25">
      <c r="A124" t="s">
        <v>587</v>
      </c>
    </row>
    <row r="125" spans="1:1" x14ac:dyDescent="0.25">
      <c r="A125" t="s">
        <v>628</v>
      </c>
    </row>
    <row r="126" spans="1:1" x14ac:dyDescent="0.25">
      <c r="A126" t="s">
        <v>673</v>
      </c>
    </row>
    <row r="127" spans="1:1" x14ac:dyDescent="0.25">
      <c r="A127" t="s">
        <v>546</v>
      </c>
    </row>
    <row r="128" spans="1:1" x14ac:dyDescent="0.25">
      <c r="A128" t="s">
        <v>635</v>
      </c>
    </row>
    <row r="129" spans="1:1" x14ac:dyDescent="0.25">
      <c r="A129" t="s">
        <v>519</v>
      </c>
    </row>
    <row r="130" spans="1:1" x14ac:dyDescent="0.25">
      <c r="A130" t="s">
        <v>514</v>
      </c>
    </row>
    <row r="131" spans="1:1" x14ac:dyDescent="0.25">
      <c r="A131" t="s">
        <v>592</v>
      </c>
    </row>
    <row r="132" spans="1:1" x14ac:dyDescent="0.25">
      <c r="A132" t="s">
        <v>610</v>
      </c>
    </row>
    <row r="133" spans="1:1" x14ac:dyDescent="0.25">
      <c r="A133" t="s">
        <v>678</v>
      </c>
    </row>
    <row r="134" spans="1:1" x14ac:dyDescent="0.25">
      <c r="A134" t="s">
        <v>553</v>
      </c>
    </row>
    <row r="135" spans="1:1" x14ac:dyDescent="0.25">
      <c r="A135" t="s">
        <v>581</v>
      </c>
    </row>
    <row r="136" spans="1:1" x14ac:dyDescent="0.25">
      <c r="A136" t="s">
        <v>262</v>
      </c>
    </row>
    <row r="137" spans="1:1" x14ac:dyDescent="0.25">
      <c r="A137" t="s">
        <v>662</v>
      </c>
    </row>
    <row r="138" spans="1:1" x14ac:dyDescent="0.25">
      <c r="A138" t="s">
        <v>296</v>
      </c>
    </row>
    <row r="139" spans="1:1" x14ac:dyDescent="0.25">
      <c r="A139" t="s">
        <v>668</v>
      </c>
    </row>
    <row r="140" spans="1:1" x14ac:dyDescent="0.25">
      <c r="A140" t="s">
        <v>248</v>
      </c>
    </row>
    <row r="141" spans="1:1" x14ac:dyDescent="0.25">
      <c r="A141" t="s">
        <v>606</v>
      </c>
    </row>
    <row r="142" spans="1:1" x14ac:dyDescent="0.25">
      <c r="A142" t="s">
        <v>594</v>
      </c>
    </row>
    <row r="143" spans="1:1" x14ac:dyDescent="0.25">
      <c r="A143" t="s">
        <v>611</v>
      </c>
    </row>
    <row r="144" spans="1:1" x14ac:dyDescent="0.25">
      <c r="A144" t="s">
        <v>520</v>
      </c>
    </row>
    <row r="145" spans="1:1" x14ac:dyDescent="0.25">
      <c r="A145" t="s">
        <v>588</v>
      </c>
    </row>
    <row r="146" spans="1:1" x14ac:dyDescent="0.25">
      <c r="A146" t="s">
        <v>528</v>
      </c>
    </row>
    <row r="147" spans="1:1" x14ac:dyDescent="0.25">
      <c r="A147" t="s">
        <v>577</v>
      </c>
    </row>
    <row r="148" spans="1:1" x14ac:dyDescent="0.25">
      <c r="A148" t="s">
        <v>549</v>
      </c>
    </row>
    <row r="149" spans="1:1" x14ac:dyDescent="0.25">
      <c r="A149" t="s">
        <v>669</v>
      </c>
    </row>
    <row r="150" spans="1:1" x14ac:dyDescent="0.25">
      <c r="A150" t="s">
        <v>651</v>
      </c>
    </row>
    <row r="151" spans="1:1" x14ac:dyDescent="0.25">
      <c r="A151" t="s">
        <v>522</v>
      </c>
    </row>
    <row r="152" spans="1:1" x14ac:dyDescent="0.25">
      <c r="A152" t="s">
        <v>544</v>
      </c>
    </row>
    <row r="153" spans="1:1" x14ac:dyDescent="0.25">
      <c r="A153" t="s">
        <v>620</v>
      </c>
    </row>
    <row r="154" spans="1:1" x14ac:dyDescent="0.25">
      <c r="A154" t="s">
        <v>598</v>
      </c>
    </row>
    <row r="155" spans="1:1" x14ac:dyDescent="0.25">
      <c r="A155" t="s">
        <v>603</v>
      </c>
    </row>
    <row r="156" spans="1:1" x14ac:dyDescent="0.25">
      <c r="A156" t="s">
        <v>571</v>
      </c>
    </row>
    <row r="157" spans="1:1" x14ac:dyDescent="0.25">
      <c r="A157" t="s">
        <v>509</v>
      </c>
    </row>
    <row r="158" spans="1:1" x14ac:dyDescent="0.25">
      <c r="A158" t="s">
        <v>572</v>
      </c>
    </row>
    <row r="159" spans="1:1" x14ac:dyDescent="0.25">
      <c r="A159" t="s">
        <v>397</v>
      </c>
    </row>
    <row r="160" spans="1:1" x14ac:dyDescent="0.25">
      <c r="A160" t="s">
        <v>555</v>
      </c>
    </row>
    <row r="161" spans="1:1" x14ac:dyDescent="0.25">
      <c r="A161" t="s">
        <v>564</v>
      </c>
    </row>
    <row r="162" spans="1:1" x14ac:dyDescent="0.25">
      <c r="A162" t="s">
        <v>659</v>
      </c>
    </row>
    <row r="163" spans="1:1" x14ac:dyDescent="0.25">
      <c r="A163" t="s">
        <v>595</v>
      </c>
    </row>
    <row r="164" spans="1:1" x14ac:dyDescent="0.25">
      <c r="A164" t="s">
        <v>568</v>
      </c>
    </row>
    <row r="165" spans="1:1" x14ac:dyDescent="0.25">
      <c r="A165" t="s">
        <v>526</v>
      </c>
    </row>
    <row r="166" spans="1:1" x14ac:dyDescent="0.25">
      <c r="A166" t="s">
        <v>548</v>
      </c>
    </row>
    <row r="167" spans="1:1" x14ac:dyDescent="0.25">
      <c r="A167" t="s">
        <v>626</v>
      </c>
    </row>
    <row r="168" spans="1:1" x14ac:dyDescent="0.25">
      <c r="A168" t="s">
        <v>604</v>
      </c>
    </row>
    <row r="169" spans="1:1" x14ac:dyDescent="0.25">
      <c r="A169" t="s">
        <v>534</v>
      </c>
    </row>
    <row r="170" spans="1:1" x14ac:dyDescent="0.25">
      <c r="A170" t="s">
        <v>539</v>
      </c>
    </row>
    <row r="171" spans="1:1" x14ac:dyDescent="0.25">
      <c r="A171" t="s">
        <v>569</v>
      </c>
    </row>
    <row r="172" spans="1:1" x14ac:dyDescent="0.25">
      <c r="A172" t="s">
        <v>561</v>
      </c>
    </row>
    <row r="173" spans="1:1" x14ac:dyDescent="0.25">
      <c r="A173" t="s">
        <v>280</v>
      </c>
    </row>
    <row r="174" spans="1:1" x14ac:dyDescent="0.25">
      <c r="A174" t="s">
        <v>308</v>
      </c>
    </row>
    <row r="175" spans="1:1" x14ac:dyDescent="0.25">
      <c r="A175" t="s">
        <v>565</v>
      </c>
    </row>
    <row r="176" spans="1:1" x14ac:dyDescent="0.25">
      <c r="A176" t="s">
        <v>265</v>
      </c>
    </row>
    <row r="177" spans="1:1" x14ac:dyDescent="0.25">
      <c r="A177" t="s">
        <v>575</v>
      </c>
    </row>
    <row r="178" spans="1:1" x14ac:dyDescent="0.25">
      <c r="A178" t="s">
        <v>607</v>
      </c>
    </row>
    <row r="179" spans="1:1" x14ac:dyDescent="0.25">
      <c r="A179" t="s">
        <v>532</v>
      </c>
    </row>
    <row r="180" spans="1:1" x14ac:dyDescent="0.25">
      <c r="A180" t="s">
        <v>538</v>
      </c>
    </row>
    <row r="181" spans="1:1" x14ac:dyDescent="0.25">
      <c r="A181" t="s">
        <v>621</v>
      </c>
    </row>
    <row r="182" spans="1:1" x14ac:dyDescent="0.25">
      <c r="A182" t="s">
        <v>551</v>
      </c>
    </row>
    <row r="183" spans="1:1" x14ac:dyDescent="0.25">
      <c r="A183" t="s">
        <v>578</v>
      </c>
    </row>
    <row r="184" spans="1:1" x14ac:dyDescent="0.25">
      <c r="A184" t="s">
        <v>356</v>
      </c>
    </row>
    <row r="185" spans="1:1" x14ac:dyDescent="0.25">
      <c r="A185" t="s">
        <v>642</v>
      </c>
    </row>
    <row r="186" spans="1:1" x14ac:dyDescent="0.25">
      <c r="A186" t="s">
        <v>550</v>
      </c>
    </row>
    <row r="187" spans="1:1" x14ac:dyDescent="0.25">
      <c r="A187" t="s">
        <v>435</v>
      </c>
    </row>
    <row r="188" spans="1:1" x14ac:dyDescent="0.25">
      <c r="A188" t="s">
        <v>656</v>
      </c>
    </row>
    <row r="189" spans="1:1" x14ac:dyDescent="0.25">
      <c r="A189" t="s">
        <v>608</v>
      </c>
    </row>
    <row r="190" spans="1:1" x14ac:dyDescent="0.25">
      <c r="A190" t="s">
        <v>542</v>
      </c>
    </row>
    <row r="191" spans="1:1" x14ac:dyDescent="0.25">
      <c r="A191" t="s">
        <v>597</v>
      </c>
    </row>
    <row r="192" spans="1:1" x14ac:dyDescent="0.25">
      <c r="A192" t="s">
        <v>641</v>
      </c>
    </row>
    <row r="193" spans="1:1" x14ac:dyDescent="0.25">
      <c r="A193" t="s">
        <v>558</v>
      </c>
    </row>
    <row r="194" spans="1:1" x14ac:dyDescent="0.25">
      <c r="A194" t="s">
        <v>618</v>
      </c>
    </row>
    <row r="195" spans="1:1" x14ac:dyDescent="0.25">
      <c r="A195" t="s">
        <v>613</v>
      </c>
    </row>
    <row r="196" spans="1:1" x14ac:dyDescent="0.25">
      <c r="A196" t="s">
        <v>364</v>
      </c>
    </row>
    <row r="197" spans="1:1" x14ac:dyDescent="0.25">
      <c r="A197" t="s">
        <v>580</v>
      </c>
    </row>
    <row r="198" spans="1:1" x14ac:dyDescent="0.25">
      <c r="A198" t="s">
        <v>511</v>
      </c>
    </row>
    <row r="199" spans="1:1" x14ac:dyDescent="0.25">
      <c r="A199" t="s">
        <v>631</v>
      </c>
    </row>
    <row r="200" spans="1:1" x14ac:dyDescent="0.25">
      <c r="A200" t="s">
        <v>556</v>
      </c>
    </row>
    <row r="201" spans="1:1" x14ac:dyDescent="0.25">
      <c r="A201" t="s">
        <v>582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9F16F-7FDA-46C6-8BB3-F4F2A390E577}">
  <dimension ref="A1:AB101"/>
  <sheetViews>
    <sheetView workbookViewId="0">
      <pane xSplit="3" ySplit="1" topLeftCell="M2" activePane="bottomRight" state="frozen"/>
      <selection pane="topRight" activeCell="D1" sqref="D1"/>
      <selection pane="bottomLeft" activeCell="A2" sqref="A2"/>
      <selection pane="bottomRight" activeCell="Q2" sqref="Q2"/>
    </sheetView>
  </sheetViews>
  <sheetFormatPr defaultColWidth="13.28515625" defaultRowHeight="15" x14ac:dyDescent="0.25"/>
  <cols>
    <col min="1" max="1" width="13.28515625" style="1"/>
    <col min="3" max="28" width="13.28515625" style="1"/>
  </cols>
  <sheetData>
    <row r="1" spans="1:28" ht="30" x14ac:dyDescent="0.25">
      <c r="A1" s="2" t="s">
        <v>0</v>
      </c>
      <c r="B1" s="4" t="s">
        <v>217</v>
      </c>
      <c r="C1" s="2" t="s">
        <v>480</v>
      </c>
      <c r="D1" s="2" t="s">
        <v>481</v>
      </c>
      <c r="E1" s="2" t="s">
        <v>482</v>
      </c>
      <c r="F1" s="2" t="s">
        <v>483</v>
      </c>
      <c r="G1" s="2" t="s">
        <v>484</v>
      </c>
      <c r="H1" s="2" t="s">
        <v>485</v>
      </c>
      <c r="I1" s="2" t="s">
        <v>486</v>
      </c>
      <c r="J1" s="2" t="s">
        <v>487</v>
      </c>
      <c r="K1" s="2" t="s">
        <v>488</v>
      </c>
      <c r="L1" s="2" t="s">
        <v>490</v>
      </c>
      <c r="M1" s="2" t="s">
        <v>489</v>
      </c>
      <c r="N1" s="2" t="s">
        <v>506</v>
      </c>
      <c r="O1" s="2" t="s">
        <v>507</v>
      </c>
      <c r="P1" s="2" t="s">
        <v>508</v>
      </c>
      <c r="Q1" s="12" t="s">
        <v>451</v>
      </c>
      <c r="R1" s="12" t="s">
        <v>452</v>
      </c>
      <c r="S1" s="12" t="s">
        <v>453</v>
      </c>
      <c r="T1" s="12" t="s">
        <v>454</v>
      </c>
      <c r="U1" s="12" t="s">
        <v>455</v>
      </c>
      <c r="V1" s="12" t="s">
        <v>456</v>
      </c>
      <c r="W1" s="12" t="s">
        <v>457</v>
      </c>
      <c r="X1" s="12" t="s">
        <v>458</v>
      </c>
      <c r="Y1" s="12" t="s">
        <v>459</v>
      </c>
      <c r="Z1" s="12" t="s">
        <v>460</v>
      </c>
      <c r="AA1" s="12" t="s">
        <v>463</v>
      </c>
      <c r="AB1" s="12" t="s">
        <v>463</v>
      </c>
    </row>
    <row r="2" spans="1:28" x14ac:dyDescent="0.25">
      <c r="A2" s="1" t="s">
        <v>683</v>
      </c>
      <c r="B2" t="s">
        <v>758</v>
      </c>
      <c r="C2" s="3">
        <v>44771</v>
      </c>
      <c r="D2" s="6">
        <f t="shared" ref="D2:D33" si="0">DATE(YEAR($C2),MONTH($C2)-6,DAY($C2))</f>
        <v>44590</v>
      </c>
      <c r="E2" s="6">
        <f t="shared" ref="E2:E33" si="1">DATE(YEAR($C2)-1,MONTH($C2),DAY($C2))</f>
        <v>44406</v>
      </c>
      <c r="F2" s="6">
        <f t="shared" ref="F2:F33" si="2">DATE(YEAR($C2)-1,MONTH($C2)-6,DAY($C2))</f>
        <v>44225</v>
      </c>
      <c r="G2" s="6">
        <f t="shared" ref="G2:G33" si="3">DATE(YEAR($C2)-2,MONTH($C2),DAY($C2))</f>
        <v>44041</v>
      </c>
      <c r="H2" s="6">
        <f t="shared" ref="H2:H33" si="4">DATE(YEAR($C2)-2,MONTH($C2)-6,DAY($C2))</f>
        <v>43859</v>
      </c>
      <c r="I2" s="6">
        <f t="shared" ref="I2:I33" si="5">DATE(YEAR($C2)-3,MONTH($C2),DAY($C2))</f>
        <v>43675</v>
      </c>
      <c r="J2" s="6">
        <f t="shared" ref="J2:J33" si="6">DATE(YEAR($C2)-3,MONTH($C2)-6,DAY($C2))</f>
        <v>43494</v>
      </c>
      <c r="K2" s="6">
        <f t="shared" ref="K2:K33" si="7">DATE(YEAR($C2)-4,MONTH($C2),DAY($C2))</f>
        <v>43310</v>
      </c>
      <c r="L2" s="6">
        <f t="shared" ref="L2:L33" si="8">DATE(YEAR($C2)-4,MONTH($C2)-6,DAY($C2))</f>
        <v>43129</v>
      </c>
      <c r="M2" s="6">
        <f t="shared" ref="M2:M33" si="9">DATE(YEAR($C2)-5,MONTH($C2),DAY($C2))</f>
        <v>42945</v>
      </c>
      <c r="N2" s="3">
        <v>44243</v>
      </c>
      <c r="O2" s="7">
        <v>32.950000000000003</v>
      </c>
      <c r="P2" s="8">
        <v>6590.0033000000003</v>
      </c>
      <c r="Q2" s="1">
        <v>-217.916666666666</v>
      </c>
      <c r="R2" s="1">
        <v>-217.916666666666</v>
      </c>
      <c r="S2" s="1">
        <v>-217.916666666666</v>
      </c>
      <c r="T2" s="1" t="e">
        <v>#N/A</v>
      </c>
      <c r="U2" s="1" t="e">
        <v>#N/A</v>
      </c>
      <c r="V2" s="1" t="e">
        <v>#N/A</v>
      </c>
      <c r="W2" s="1" t="e">
        <v>#N/A</v>
      </c>
      <c r="X2" s="1" t="e">
        <v>#N/A</v>
      </c>
      <c r="Y2" s="1" t="e">
        <v>#N/A</v>
      </c>
      <c r="Z2" s="1" t="e">
        <v>#N/A</v>
      </c>
    </row>
    <row r="3" spans="1:28" x14ac:dyDescent="0.25">
      <c r="A3" s="1" t="s">
        <v>694</v>
      </c>
      <c r="B3" t="s">
        <v>769</v>
      </c>
      <c r="C3" s="3">
        <v>45296</v>
      </c>
      <c r="D3" s="6">
        <f t="shared" si="0"/>
        <v>45112</v>
      </c>
      <c r="E3" s="6">
        <f t="shared" si="1"/>
        <v>44931</v>
      </c>
      <c r="F3" s="6">
        <f t="shared" si="2"/>
        <v>44747</v>
      </c>
      <c r="G3" s="6">
        <f t="shared" si="3"/>
        <v>44566</v>
      </c>
      <c r="H3" s="6">
        <f t="shared" si="4"/>
        <v>44382</v>
      </c>
      <c r="I3" s="6">
        <f t="shared" si="5"/>
        <v>44201</v>
      </c>
      <c r="J3" s="6">
        <f t="shared" si="6"/>
        <v>44017</v>
      </c>
      <c r="K3" s="6">
        <f t="shared" si="7"/>
        <v>43835</v>
      </c>
      <c r="L3" s="6">
        <f t="shared" si="8"/>
        <v>43651</v>
      </c>
      <c r="M3" s="6">
        <f t="shared" si="9"/>
        <v>43470</v>
      </c>
      <c r="N3" s="3">
        <v>44244</v>
      </c>
      <c r="O3" s="7">
        <v>37</v>
      </c>
      <c r="P3" s="8">
        <v>1417.5735999999999</v>
      </c>
      <c r="Q3" s="1">
        <v>-148.21616918998899</v>
      </c>
      <c r="R3" s="1">
        <v>-161.678228177585</v>
      </c>
      <c r="S3" s="1">
        <v>-173.79038038231801</v>
      </c>
      <c r="T3" s="1">
        <v>-198.99848075842999</v>
      </c>
      <c r="U3" s="1">
        <v>-233.120091311431</v>
      </c>
      <c r="V3" s="1" t="e">
        <v>#N/A</v>
      </c>
      <c r="W3" s="1" t="e">
        <v>#N/A</v>
      </c>
      <c r="X3" s="1" t="e">
        <v>#N/A</v>
      </c>
      <c r="Y3" s="1" t="e">
        <v>#N/A</v>
      </c>
      <c r="Z3" s="1" t="e">
        <v>#N/A</v>
      </c>
    </row>
    <row r="4" spans="1:28" x14ac:dyDescent="0.25">
      <c r="A4" s="1" t="s">
        <v>695</v>
      </c>
      <c r="B4" t="s">
        <v>770</v>
      </c>
      <c r="C4" s="3">
        <v>44848</v>
      </c>
      <c r="D4" s="6">
        <f t="shared" si="0"/>
        <v>44665</v>
      </c>
      <c r="E4" s="6">
        <f t="shared" si="1"/>
        <v>44483</v>
      </c>
      <c r="F4" s="6">
        <f t="shared" si="2"/>
        <v>44300</v>
      </c>
      <c r="G4" s="6">
        <f t="shared" si="3"/>
        <v>44118</v>
      </c>
      <c r="H4" s="6">
        <f t="shared" si="4"/>
        <v>43935</v>
      </c>
      <c r="I4" s="6">
        <f t="shared" si="5"/>
        <v>43752</v>
      </c>
      <c r="J4" s="6">
        <f t="shared" si="6"/>
        <v>43569</v>
      </c>
      <c r="K4" s="6">
        <f t="shared" si="7"/>
        <v>43387</v>
      </c>
      <c r="L4" s="6">
        <f t="shared" si="8"/>
        <v>43204</v>
      </c>
      <c r="M4" s="6">
        <f t="shared" si="9"/>
        <v>43022</v>
      </c>
      <c r="N4" s="3">
        <v>44235</v>
      </c>
      <c r="O4" s="7">
        <v>31.57</v>
      </c>
      <c r="P4" s="8">
        <v>1381.1875</v>
      </c>
      <c r="Q4" s="1">
        <v>-220.629033802013</v>
      </c>
      <c r="R4" s="1">
        <v>-220.04061412740799</v>
      </c>
      <c r="S4" s="1">
        <v>-217.916666666666</v>
      </c>
      <c r="T4" s="1" t="e">
        <v>#N/A</v>
      </c>
      <c r="U4" s="1" t="e">
        <v>#N/A</v>
      </c>
      <c r="V4" s="1" t="e">
        <v>#N/A</v>
      </c>
      <c r="W4" s="1" t="e">
        <v>#N/A</v>
      </c>
      <c r="X4" s="1" t="e">
        <v>#N/A</v>
      </c>
      <c r="Y4" s="1" t="e">
        <v>#N/A</v>
      </c>
      <c r="Z4" s="1" t="e">
        <v>#N/A</v>
      </c>
    </row>
    <row r="5" spans="1:28" x14ac:dyDescent="0.25">
      <c r="A5" s="1" t="s">
        <v>696</v>
      </c>
      <c r="B5" t="s">
        <v>771</v>
      </c>
      <c r="C5" s="3">
        <v>44932</v>
      </c>
      <c r="D5" s="6">
        <f t="shared" si="0"/>
        <v>44748</v>
      </c>
      <c r="E5" s="6">
        <f t="shared" si="1"/>
        <v>44567</v>
      </c>
      <c r="F5" s="6">
        <f t="shared" si="2"/>
        <v>44383</v>
      </c>
      <c r="G5" s="6">
        <f t="shared" si="3"/>
        <v>44202</v>
      </c>
      <c r="H5" s="6">
        <f t="shared" si="4"/>
        <v>44018</v>
      </c>
      <c r="I5" s="6">
        <f t="shared" si="5"/>
        <v>43836</v>
      </c>
      <c r="J5" s="6">
        <f t="shared" si="6"/>
        <v>43652</v>
      </c>
      <c r="K5" s="6">
        <f t="shared" si="7"/>
        <v>43471</v>
      </c>
      <c r="L5" s="6">
        <f t="shared" si="8"/>
        <v>43287</v>
      </c>
      <c r="M5" s="6">
        <f t="shared" si="9"/>
        <v>43106</v>
      </c>
      <c r="N5" s="3">
        <v>44490</v>
      </c>
      <c r="O5" s="7">
        <v>11</v>
      </c>
      <c r="P5" s="8">
        <v>1310.8909000000001</v>
      </c>
      <c r="Q5" s="1">
        <v>-213.333333333333</v>
      </c>
      <c r="R5" s="1">
        <v>-231.01851851851799</v>
      </c>
      <c r="S5" s="1">
        <v>-231.01851851851799</v>
      </c>
      <c r="T5" s="1" t="e">
        <v>#N/A</v>
      </c>
      <c r="U5" s="1" t="e">
        <v>#N/A</v>
      </c>
      <c r="V5" s="1" t="e">
        <v>#N/A</v>
      </c>
      <c r="W5" s="1" t="e">
        <v>#N/A</v>
      </c>
      <c r="X5" s="1" t="e">
        <v>#N/A</v>
      </c>
      <c r="Y5" s="1" t="e">
        <v>#N/A</v>
      </c>
      <c r="Z5" s="1" t="e">
        <v>#N/A</v>
      </c>
    </row>
    <row r="6" spans="1:28" x14ac:dyDescent="0.25">
      <c r="A6" s="1" t="s">
        <v>697</v>
      </c>
      <c r="B6" t="s">
        <v>772</v>
      </c>
      <c r="C6" s="3">
        <v>44918</v>
      </c>
      <c r="D6" s="6">
        <f t="shared" si="0"/>
        <v>44735</v>
      </c>
      <c r="E6" s="6">
        <f t="shared" si="1"/>
        <v>44553</v>
      </c>
      <c r="F6" s="6">
        <f t="shared" si="2"/>
        <v>44370</v>
      </c>
      <c r="G6" s="6">
        <f t="shared" si="3"/>
        <v>44188</v>
      </c>
      <c r="H6" s="6">
        <f t="shared" si="4"/>
        <v>44005</v>
      </c>
      <c r="I6" s="6">
        <f t="shared" si="5"/>
        <v>43822</v>
      </c>
      <c r="J6" s="6">
        <f t="shared" si="6"/>
        <v>43639</v>
      </c>
      <c r="K6" s="6">
        <f t="shared" si="7"/>
        <v>43457</v>
      </c>
      <c r="L6" s="6">
        <f t="shared" si="8"/>
        <v>43274</v>
      </c>
      <c r="M6" s="6">
        <f t="shared" si="9"/>
        <v>43092</v>
      </c>
      <c r="N6" s="3">
        <v>44237</v>
      </c>
      <c r="O6" s="7">
        <v>11.35</v>
      </c>
      <c r="P6" s="8">
        <v>1174.7249999999999</v>
      </c>
      <c r="Q6" s="1">
        <v>-211.77145228265201</v>
      </c>
      <c r="R6" s="1">
        <v>-217.916666666666</v>
      </c>
      <c r="S6" s="1">
        <v>-217.916666666666</v>
      </c>
      <c r="T6" s="1">
        <v>-217.916666666666</v>
      </c>
      <c r="U6" s="1" t="e">
        <v>#N/A</v>
      </c>
      <c r="V6" s="1" t="e">
        <v>#N/A</v>
      </c>
      <c r="W6" s="1" t="e">
        <v>#N/A</v>
      </c>
      <c r="X6" s="1" t="e">
        <v>#N/A</v>
      </c>
      <c r="Y6" s="1" t="e">
        <v>#N/A</v>
      </c>
      <c r="Z6" s="1" t="e">
        <v>#N/A</v>
      </c>
    </row>
    <row r="7" spans="1:28" x14ac:dyDescent="0.25">
      <c r="A7" s="1" t="s">
        <v>698</v>
      </c>
      <c r="B7" t="s">
        <v>773</v>
      </c>
      <c r="C7" s="3">
        <v>44967</v>
      </c>
      <c r="D7" s="6">
        <f t="shared" si="0"/>
        <v>44783</v>
      </c>
      <c r="E7" s="6">
        <f t="shared" si="1"/>
        <v>44602</v>
      </c>
      <c r="F7" s="6">
        <f t="shared" si="2"/>
        <v>44418</v>
      </c>
      <c r="G7" s="6">
        <f t="shared" si="3"/>
        <v>44237</v>
      </c>
      <c r="H7" s="6">
        <f t="shared" si="4"/>
        <v>44053</v>
      </c>
      <c r="I7" s="6">
        <f t="shared" si="5"/>
        <v>43871</v>
      </c>
      <c r="J7" s="6">
        <f t="shared" si="6"/>
        <v>43687</v>
      </c>
      <c r="K7" s="6">
        <f t="shared" si="7"/>
        <v>43506</v>
      </c>
      <c r="L7" s="6">
        <f t="shared" si="8"/>
        <v>43322</v>
      </c>
      <c r="M7" s="6">
        <f t="shared" si="9"/>
        <v>43141</v>
      </c>
      <c r="N7" s="3">
        <v>44238</v>
      </c>
      <c r="O7" s="7">
        <v>13.67</v>
      </c>
      <c r="P7" s="8">
        <v>1031.6585</v>
      </c>
      <c r="Q7" s="1">
        <v>-197.60027766217499</v>
      </c>
      <c r="R7" s="1">
        <v>-217.916666666666</v>
      </c>
      <c r="S7" s="1">
        <v>-217.916666666666</v>
      </c>
      <c r="T7" s="1">
        <v>-215.31531531531499</v>
      </c>
      <c r="U7" s="1" t="e">
        <v>#N/A</v>
      </c>
      <c r="V7" s="1" t="e">
        <v>#N/A</v>
      </c>
      <c r="W7" s="1" t="e">
        <v>#N/A</v>
      </c>
      <c r="X7" s="1" t="e">
        <v>#N/A</v>
      </c>
      <c r="Y7" s="1" t="e">
        <v>#N/A</v>
      </c>
      <c r="Z7" s="1" t="e">
        <v>#N/A</v>
      </c>
    </row>
    <row r="8" spans="1:28" x14ac:dyDescent="0.25">
      <c r="A8" s="1" t="s">
        <v>700</v>
      </c>
      <c r="B8" t="s">
        <v>775</v>
      </c>
      <c r="C8" s="3">
        <v>44792</v>
      </c>
      <c r="D8" s="6">
        <f t="shared" si="0"/>
        <v>44611</v>
      </c>
      <c r="E8" s="6">
        <f t="shared" si="1"/>
        <v>44427</v>
      </c>
      <c r="F8" s="6">
        <f t="shared" si="2"/>
        <v>44246</v>
      </c>
      <c r="G8" s="6">
        <f t="shared" si="3"/>
        <v>44062</v>
      </c>
      <c r="H8" s="6">
        <f t="shared" si="4"/>
        <v>43880</v>
      </c>
      <c r="I8" s="6">
        <f t="shared" si="5"/>
        <v>43696</v>
      </c>
      <c r="J8" s="6">
        <f t="shared" si="6"/>
        <v>43515</v>
      </c>
      <c r="K8" s="6">
        <f t="shared" si="7"/>
        <v>43331</v>
      </c>
      <c r="L8" s="6">
        <f t="shared" si="8"/>
        <v>43150</v>
      </c>
      <c r="M8" s="6">
        <f t="shared" si="9"/>
        <v>42966</v>
      </c>
      <c r="N8" s="3">
        <v>44210</v>
      </c>
      <c r="O8" s="7">
        <v>15.61</v>
      </c>
      <c r="P8" s="8">
        <v>913.26300000000003</v>
      </c>
      <c r="Q8" s="1">
        <v>-225.070264325967</v>
      </c>
      <c r="R8" s="1">
        <v>-220.15130708147399</v>
      </c>
      <c r="S8" s="1">
        <v>-217.916666666666</v>
      </c>
      <c r="T8" s="1" t="e">
        <v>#N/A</v>
      </c>
      <c r="U8" s="1" t="e">
        <v>#N/A</v>
      </c>
      <c r="V8" s="1" t="e">
        <v>#N/A</v>
      </c>
      <c r="W8" s="1" t="e">
        <v>#N/A</v>
      </c>
      <c r="X8" s="1" t="e">
        <v>#N/A</v>
      </c>
      <c r="Y8" s="1" t="e">
        <v>#N/A</v>
      </c>
      <c r="Z8" s="1" t="e">
        <v>#N/A</v>
      </c>
    </row>
    <row r="9" spans="1:28" x14ac:dyDescent="0.25">
      <c r="A9" s="1" t="s">
        <v>701</v>
      </c>
      <c r="B9" t="s">
        <v>776</v>
      </c>
      <c r="C9" s="3">
        <v>44827</v>
      </c>
      <c r="D9" s="6">
        <f t="shared" si="0"/>
        <v>44643</v>
      </c>
      <c r="E9" s="6">
        <f t="shared" si="1"/>
        <v>44462</v>
      </c>
      <c r="F9" s="6">
        <f t="shared" si="2"/>
        <v>44278</v>
      </c>
      <c r="G9" s="6">
        <f t="shared" si="3"/>
        <v>44097</v>
      </c>
      <c r="H9" s="6">
        <f t="shared" si="4"/>
        <v>43913</v>
      </c>
      <c r="I9" s="6">
        <f t="shared" si="5"/>
        <v>43731</v>
      </c>
      <c r="J9" s="6">
        <f t="shared" si="6"/>
        <v>43547</v>
      </c>
      <c r="K9" s="6">
        <f t="shared" si="7"/>
        <v>43366</v>
      </c>
      <c r="L9" s="6">
        <f t="shared" si="8"/>
        <v>43182</v>
      </c>
      <c r="M9" s="6">
        <f t="shared" si="9"/>
        <v>43001</v>
      </c>
      <c r="N9" s="3">
        <v>44236</v>
      </c>
      <c r="O9" s="7">
        <v>12.4</v>
      </c>
      <c r="P9" s="8">
        <v>891.25</v>
      </c>
      <c r="Q9" s="1">
        <v>-223.854100084061</v>
      </c>
      <c r="R9" s="1">
        <v>-217.916666666666</v>
      </c>
      <c r="S9" s="1">
        <v>-217.916666666666</v>
      </c>
      <c r="T9" s="1" t="e">
        <v>#N/A</v>
      </c>
      <c r="U9" s="1" t="e">
        <v>#N/A</v>
      </c>
      <c r="V9" s="1" t="e">
        <v>#N/A</v>
      </c>
      <c r="W9" s="1" t="e">
        <v>#N/A</v>
      </c>
      <c r="X9" s="1" t="e">
        <v>#N/A</v>
      </c>
      <c r="Y9" s="1" t="e">
        <v>#N/A</v>
      </c>
      <c r="Z9" s="1" t="e">
        <v>#N/A</v>
      </c>
    </row>
    <row r="10" spans="1:28" x14ac:dyDescent="0.25">
      <c r="A10" s="1" t="s">
        <v>702</v>
      </c>
      <c r="B10" t="s">
        <v>777</v>
      </c>
      <c r="C10" s="3">
        <v>45296</v>
      </c>
      <c r="D10" s="6">
        <f t="shared" si="0"/>
        <v>45112</v>
      </c>
      <c r="E10" s="6">
        <f t="shared" si="1"/>
        <v>44931</v>
      </c>
      <c r="F10" s="6">
        <f t="shared" si="2"/>
        <v>44747</v>
      </c>
      <c r="G10" s="6">
        <f t="shared" si="3"/>
        <v>44566</v>
      </c>
      <c r="H10" s="6">
        <f t="shared" si="4"/>
        <v>44382</v>
      </c>
      <c r="I10" s="6">
        <f t="shared" si="5"/>
        <v>44201</v>
      </c>
      <c r="J10" s="6">
        <f t="shared" si="6"/>
        <v>44017</v>
      </c>
      <c r="K10" s="6">
        <f t="shared" si="7"/>
        <v>43835</v>
      </c>
      <c r="L10" s="6">
        <f t="shared" si="8"/>
        <v>43651</v>
      </c>
      <c r="M10" s="6">
        <f t="shared" si="9"/>
        <v>43470</v>
      </c>
      <c r="N10" s="3">
        <v>45014</v>
      </c>
      <c r="O10" s="7">
        <v>10.33</v>
      </c>
      <c r="P10" s="8">
        <v>890.96249999999998</v>
      </c>
      <c r="Q10" s="1">
        <v>-220.093279734372</v>
      </c>
      <c r="R10" s="1">
        <v>-216.71558786559601</v>
      </c>
      <c r="S10" s="1">
        <v>-207.767033067808</v>
      </c>
      <c r="T10" s="1">
        <v>-217.916666666666</v>
      </c>
      <c r="U10" s="1">
        <v>-217.916666666666</v>
      </c>
      <c r="V10" s="1" t="e">
        <v>#N/A</v>
      </c>
      <c r="W10" s="1" t="e">
        <v>#N/A</v>
      </c>
      <c r="X10" s="1" t="e">
        <v>#N/A</v>
      </c>
      <c r="Y10" s="1" t="e">
        <v>#N/A</v>
      </c>
      <c r="Z10" s="1" t="e">
        <v>#N/A</v>
      </c>
    </row>
    <row r="11" spans="1:28" x14ac:dyDescent="0.25">
      <c r="A11" s="1" t="s">
        <v>703</v>
      </c>
      <c r="B11" t="s">
        <v>778</v>
      </c>
      <c r="C11" s="3">
        <v>45296</v>
      </c>
      <c r="D11" s="6">
        <f t="shared" si="0"/>
        <v>45112</v>
      </c>
      <c r="E11" s="6">
        <f t="shared" si="1"/>
        <v>44931</v>
      </c>
      <c r="F11" s="6">
        <f t="shared" si="2"/>
        <v>44747</v>
      </c>
      <c r="G11" s="6">
        <f t="shared" si="3"/>
        <v>44566</v>
      </c>
      <c r="H11" s="6">
        <f t="shared" si="4"/>
        <v>44382</v>
      </c>
      <c r="I11" s="6">
        <f t="shared" si="5"/>
        <v>44201</v>
      </c>
      <c r="J11" s="6">
        <f t="shared" si="6"/>
        <v>44017</v>
      </c>
      <c r="K11" s="6">
        <f t="shared" si="7"/>
        <v>43835</v>
      </c>
      <c r="L11" s="6">
        <f t="shared" si="8"/>
        <v>43651</v>
      </c>
      <c r="M11" s="6">
        <f t="shared" si="9"/>
        <v>43470</v>
      </c>
      <c r="N11" s="3">
        <v>45034</v>
      </c>
      <c r="O11" s="7">
        <v>10.29</v>
      </c>
      <c r="P11" s="8">
        <v>887.51250000000005</v>
      </c>
      <c r="Q11" s="1">
        <v>-207.65459860840201</v>
      </c>
      <c r="R11" s="1">
        <v>-216.72450503107299</v>
      </c>
      <c r="S11" s="1">
        <v>-215.36424147463001</v>
      </c>
      <c r="T11" s="1">
        <v>-216.87022606207699</v>
      </c>
      <c r="U11" s="1">
        <v>-217.916666666666</v>
      </c>
      <c r="V11" s="1" t="e">
        <v>#N/A</v>
      </c>
      <c r="W11" s="1" t="e">
        <v>#N/A</v>
      </c>
      <c r="X11" s="1" t="e">
        <v>#N/A</v>
      </c>
      <c r="Y11" s="1" t="e">
        <v>#N/A</v>
      </c>
      <c r="Z11" s="1" t="e">
        <v>#N/A</v>
      </c>
    </row>
    <row r="12" spans="1:28" x14ac:dyDescent="0.25">
      <c r="A12" s="1" t="s">
        <v>705</v>
      </c>
      <c r="B12" t="s">
        <v>780</v>
      </c>
      <c r="C12" s="3">
        <v>44918</v>
      </c>
      <c r="D12" s="6">
        <f t="shared" si="0"/>
        <v>44735</v>
      </c>
      <c r="E12" s="6">
        <f t="shared" si="1"/>
        <v>44553</v>
      </c>
      <c r="F12" s="6">
        <f t="shared" si="2"/>
        <v>44370</v>
      </c>
      <c r="G12" s="6">
        <f t="shared" si="3"/>
        <v>44188</v>
      </c>
      <c r="H12" s="6">
        <f t="shared" si="4"/>
        <v>44005</v>
      </c>
      <c r="I12" s="6">
        <f t="shared" si="5"/>
        <v>43822</v>
      </c>
      <c r="J12" s="6">
        <f t="shared" si="6"/>
        <v>43639</v>
      </c>
      <c r="K12" s="6">
        <f t="shared" si="7"/>
        <v>43457</v>
      </c>
      <c r="L12" s="6">
        <f t="shared" si="8"/>
        <v>43274</v>
      </c>
      <c r="M12" s="6">
        <f t="shared" si="9"/>
        <v>43092</v>
      </c>
      <c r="N12" s="3">
        <v>44218</v>
      </c>
      <c r="O12" s="7">
        <v>13.93</v>
      </c>
      <c r="P12" s="8">
        <v>798.88549999999998</v>
      </c>
      <c r="Q12" s="1">
        <v>-206.57059301759699</v>
      </c>
      <c r="R12" s="1">
        <v>-220.13243714610601</v>
      </c>
      <c r="S12" s="1">
        <v>-217.916666666666</v>
      </c>
      <c r="T12" s="1" t="e">
        <v>#N/A</v>
      </c>
      <c r="U12" s="1" t="e">
        <v>#N/A</v>
      </c>
      <c r="V12" s="1" t="e">
        <v>#N/A</v>
      </c>
      <c r="W12" s="1" t="e">
        <v>#N/A</v>
      </c>
      <c r="X12" s="1" t="e">
        <v>#N/A</v>
      </c>
      <c r="Y12" s="1" t="e">
        <v>#N/A</v>
      </c>
      <c r="Z12" s="1" t="e">
        <v>#N/A</v>
      </c>
    </row>
    <row r="13" spans="1:28" x14ac:dyDescent="0.25">
      <c r="A13" s="1" t="s">
        <v>706</v>
      </c>
      <c r="B13" t="s">
        <v>781</v>
      </c>
      <c r="C13" s="3">
        <v>45296</v>
      </c>
      <c r="D13" s="6">
        <f t="shared" si="0"/>
        <v>45112</v>
      </c>
      <c r="E13" s="6">
        <f t="shared" si="1"/>
        <v>44931</v>
      </c>
      <c r="F13" s="6">
        <f t="shared" si="2"/>
        <v>44747</v>
      </c>
      <c r="G13" s="6">
        <f t="shared" si="3"/>
        <v>44566</v>
      </c>
      <c r="H13" s="6">
        <f t="shared" si="4"/>
        <v>44382</v>
      </c>
      <c r="I13" s="6">
        <f t="shared" si="5"/>
        <v>44201</v>
      </c>
      <c r="J13" s="6">
        <f t="shared" si="6"/>
        <v>44017</v>
      </c>
      <c r="K13" s="6">
        <f t="shared" si="7"/>
        <v>43835</v>
      </c>
      <c r="L13" s="6">
        <f t="shared" si="8"/>
        <v>43651</v>
      </c>
      <c r="M13" s="6">
        <f t="shared" si="9"/>
        <v>43470</v>
      </c>
      <c r="N13" s="3">
        <v>45106</v>
      </c>
      <c r="O13" s="7">
        <v>10.37</v>
      </c>
      <c r="P13" s="8">
        <v>790.06439999999998</v>
      </c>
      <c r="Q13" s="1">
        <v>-211.63491916137301</v>
      </c>
      <c r="R13" s="1">
        <v>-217.916666666666</v>
      </c>
      <c r="S13" s="1">
        <v>-217.916666666666</v>
      </c>
      <c r="T13" s="1">
        <v>-217.916666666666</v>
      </c>
      <c r="U13" s="1" t="e">
        <v>#N/A</v>
      </c>
      <c r="V13" s="1" t="e">
        <v>#N/A</v>
      </c>
      <c r="W13" s="1" t="e">
        <v>#N/A</v>
      </c>
      <c r="X13" s="1" t="e">
        <v>#N/A</v>
      </c>
      <c r="Y13" s="1" t="e">
        <v>#N/A</v>
      </c>
      <c r="Z13" s="1" t="e">
        <v>#N/A</v>
      </c>
    </row>
    <row r="14" spans="1:28" x14ac:dyDescent="0.25">
      <c r="A14" s="1" t="s">
        <v>707</v>
      </c>
      <c r="B14" t="s">
        <v>782</v>
      </c>
      <c r="C14" s="3">
        <v>45296</v>
      </c>
      <c r="D14" s="6">
        <f t="shared" si="0"/>
        <v>45112</v>
      </c>
      <c r="E14" s="6">
        <f t="shared" si="1"/>
        <v>44931</v>
      </c>
      <c r="F14" s="6">
        <f t="shared" si="2"/>
        <v>44747</v>
      </c>
      <c r="G14" s="6">
        <f t="shared" si="3"/>
        <v>44566</v>
      </c>
      <c r="H14" s="6">
        <f t="shared" si="4"/>
        <v>44382</v>
      </c>
      <c r="I14" s="6">
        <f t="shared" si="5"/>
        <v>44201</v>
      </c>
      <c r="J14" s="6">
        <f t="shared" si="6"/>
        <v>44017</v>
      </c>
      <c r="K14" s="6">
        <f t="shared" si="7"/>
        <v>43835</v>
      </c>
      <c r="L14" s="6">
        <f t="shared" si="8"/>
        <v>43651</v>
      </c>
      <c r="M14" s="6">
        <f t="shared" si="9"/>
        <v>43470</v>
      </c>
      <c r="N14" s="3">
        <v>44232</v>
      </c>
      <c r="O14" s="7">
        <v>12.19</v>
      </c>
      <c r="P14" s="8">
        <v>761.875</v>
      </c>
      <c r="Q14" s="1">
        <v>-211.674560641162</v>
      </c>
      <c r="R14" s="1">
        <v>-219.966523012648</v>
      </c>
      <c r="S14" s="1">
        <v>-215.237155115333</v>
      </c>
      <c r="T14" s="1">
        <v>-220.14598121322399</v>
      </c>
      <c r="U14" s="1">
        <v>-217.916666666666</v>
      </c>
      <c r="V14" s="1" t="e">
        <v>#N/A</v>
      </c>
      <c r="W14" s="1" t="e">
        <v>#N/A</v>
      </c>
      <c r="X14" s="1" t="e">
        <v>#N/A</v>
      </c>
      <c r="Y14" s="1" t="e">
        <v>#N/A</v>
      </c>
      <c r="Z14" s="1" t="e">
        <v>#N/A</v>
      </c>
    </row>
    <row r="15" spans="1:28" x14ac:dyDescent="0.25">
      <c r="A15" s="1" t="s">
        <v>708</v>
      </c>
      <c r="B15" t="s">
        <v>783</v>
      </c>
      <c r="C15" s="3">
        <v>44932</v>
      </c>
      <c r="D15" s="6">
        <f t="shared" si="0"/>
        <v>44748</v>
      </c>
      <c r="E15" s="6">
        <f t="shared" si="1"/>
        <v>44567</v>
      </c>
      <c r="F15" s="6">
        <f t="shared" si="2"/>
        <v>44383</v>
      </c>
      <c r="G15" s="6">
        <f t="shared" si="3"/>
        <v>44202</v>
      </c>
      <c r="H15" s="6">
        <f t="shared" si="4"/>
        <v>44018</v>
      </c>
      <c r="I15" s="6">
        <f t="shared" si="5"/>
        <v>43836</v>
      </c>
      <c r="J15" s="6">
        <f t="shared" si="6"/>
        <v>43652</v>
      </c>
      <c r="K15" s="6">
        <f t="shared" si="7"/>
        <v>43471</v>
      </c>
      <c r="L15" s="6">
        <f t="shared" si="8"/>
        <v>43287</v>
      </c>
      <c r="M15" s="6">
        <f t="shared" si="9"/>
        <v>43106</v>
      </c>
      <c r="N15" s="3">
        <v>44914</v>
      </c>
      <c r="O15" s="7">
        <v>10.09</v>
      </c>
      <c r="P15" s="8">
        <v>756.75</v>
      </c>
      <c r="Q15" s="1">
        <v>-213.36238396604901</v>
      </c>
      <c r="R15" s="1">
        <v>-217.916666666666</v>
      </c>
      <c r="S15" s="1">
        <v>-217.916666666666</v>
      </c>
      <c r="T15" s="1" t="e">
        <v>#N/A</v>
      </c>
      <c r="U15" s="1" t="e">
        <v>#N/A</v>
      </c>
      <c r="V15" s="1" t="e">
        <v>#N/A</v>
      </c>
      <c r="W15" s="1" t="e">
        <v>#N/A</v>
      </c>
      <c r="X15" s="1" t="e">
        <v>#N/A</v>
      </c>
      <c r="Y15" s="1" t="e">
        <v>#N/A</v>
      </c>
      <c r="Z15" s="1" t="e">
        <v>#N/A</v>
      </c>
    </row>
    <row r="16" spans="1:28" x14ac:dyDescent="0.25">
      <c r="A16" s="1" t="s">
        <v>710</v>
      </c>
      <c r="B16" t="s">
        <v>785</v>
      </c>
      <c r="C16" s="3">
        <v>45317</v>
      </c>
      <c r="D16" s="6">
        <f t="shared" si="0"/>
        <v>45133</v>
      </c>
      <c r="E16" s="6">
        <f t="shared" si="1"/>
        <v>44952</v>
      </c>
      <c r="F16" s="6">
        <f t="shared" si="2"/>
        <v>44768</v>
      </c>
      <c r="G16" s="6">
        <f t="shared" si="3"/>
        <v>44587</v>
      </c>
      <c r="H16" s="6">
        <f t="shared" si="4"/>
        <v>44403</v>
      </c>
      <c r="I16" s="6">
        <f t="shared" si="5"/>
        <v>44222</v>
      </c>
      <c r="J16" s="6">
        <f t="shared" si="6"/>
        <v>44038</v>
      </c>
      <c r="K16" s="6">
        <f t="shared" si="7"/>
        <v>43856</v>
      </c>
      <c r="L16" s="6">
        <f t="shared" si="8"/>
        <v>43672</v>
      </c>
      <c r="M16" s="6">
        <f t="shared" si="9"/>
        <v>43491</v>
      </c>
      <c r="N16" s="3">
        <v>45287</v>
      </c>
      <c r="O16" s="7">
        <v>1.91</v>
      </c>
      <c r="P16" s="8">
        <v>737.30129999999997</v>
      </c>
      <c r="Q16" s="1">
        <v>-161.89418392330299</v>
      </c>
      <c r="R16" s="1">
        <v>-185.788302676342</v>
      </c>
      <c r="S16" s="1">
        <v>-203.93202449569199</v>
      </c>
      <c r="T16" s="1">
        <v>-202.073378168273</v>
      </c>
      <c r="U16" s="1">
        <v>-213.333333333333</v>
      </c>
      <c r="V16" s="1" t="e">
        <v>#N/A</v>
      </c>
      <c r="W16" s="1" t="e">
        <v>#N/A</v>
      </c>
      <c r="X16" s="1" t="e">
        <v>#N/A</v>
      </c>
      <c r="Y16" s="1" t="e">
        <v>#N/A</v>
      </c>
      <c r="Z16" s="1" t="e">
        <v>#N/A</v>
      </c>
    </row>
    <row r="17" spans="1:26" x14ac:dyDescent="0.25">
      <c r="A17" s="1" t="s">
        <v>711</v>
      </c>
      <c r="B17" t="s">
        <v>786</v>
      </c>
      <c r="C17" s="3">
        <v>45296</v>
      </c>
      <c r="D17" s="6">
        <f t="shared" si="0"/>
        <v>45112</v>
      </c>
      <c r="E17" s="6">
        <f t="shared" si="1"/>
        <v>44931</v>
      </c>
      <c r="F17" s="6">
        <f t="shared" si="2"/>
        <v>44747</v>
      </c>
      <c r="G17" s="6">
        <f t="shared" si="3"/>
        <v>44566</v>
      </c>
      <c r="H17" s="6">
        <f t="shared" si="4"/>
        <v>44382</v>
      </c>
      <c r="I17" s="6">
        <f t="shared" si="5"/>
        <v>44201</v>
      </c>
      <c r="J17" s="6">
        <f t="shared" si="6"/>
        <v>44017</v>
      </c>
      <c r="K17" s="6">
        <f t="shared" si="7"/>
        <v>43835</v>
      </c>
      <c r="L17" s="6">
        <f t="shared" si="8"/>
        <v>43651</v>
      </c>
      <c r="M17" s="6">
        <f t="shared" si="9"/>
        <v>43470</v>
      </c>
      <c r="N17" s="3">
        <v>44319</v>
      </c>
      <c r="O17" s="7">
        <v>10.61</v>
      </c>
      <c r="P17" s="8">
        <v>732.09</v>
      </c>
      <c r="Q17" s="1">
        <v>-207.23859262187401</v>
      </c>
      <c r="R17" s="1">
        <v>-218.254014863382</v>
      </c>
      <c r="S17" s="1">
        <v>-211.790387280527</v>
      </c>
      <c r="T17" s="1">
        <v>-220.14868118789201</v>
      </c>
      <c r="U17" s="1">
        <v>-217.916666666666</v>
      </c>
      <c r="V17" s="1" t="e">
        <v>#N/A</v>
      </c>
      <c r="W17" s="1" t="e">
        <v>#N/A</v>
      </c>
      <c r="X17" s="1" t="e">
        <v>#N/A</v>
      </c>
      <c r="Y17" s="1" t="e">
        <v>#N/A</v>
      </c>
      <c r="Z17" s="1" t="e">
        <v>#N/A</v>
      </c>
    </row>
    <row r="18" spans="1:26" x14ac:dyDescent="0.25">
      <c r="A18" s="1" t="s">
        <v>712</v>
      </c>
      <c r="B18" t="s">
        <v>787</v>
      </c>
      <c r="C18" s="3">
        <v>44932</v>
      </c>
      <c r="D18" s="6">
        <f t="shared" si="0"/>
        <v>44748</v>
      </c>
      <c r="E18" s="6">
        <f t="shared" si="1"/>
        <v>44567</v>
      </c>
      <c r="F18" s="6">
        <f t="shared" si="2"/>
        <v>44383</v>
      </c>
      <c r="G18" s="6">
        <f t="shared" si="3"/>
        <v>44202</v>
      </c>
      <c r="H18" s="6">
        <f t="shared" si="4"/>
        <v>44018</v>
      </c>
      <c r="I18" s="6">
        <f t="shared" si="5"/>
        <v>43836</v>
      </c>
      <c r="J18" s="6">
        <f t="shared" si="6"/>
        <v>43652</v>
      </c>
      <c r="K18" s="6">
        <f t="shared" si="7"/>
        <v>43471</v>
      </c>
      <c r="L18" s="6">
        <f t="shared" si="8"/>
        <v>43287</v>
      </c>
      <c r="M18" s="6">
        <f t="shared" si="9"/>
        <v>43106</v>
      </c>
      <c r="N18" s="3">
        <v>44902</v>
      </c>
      <c r="O18" s="7">
        <v>10.1</v>
      </c>
      <c r="P18" s="8">
        <v>725.9375</v>
      </c>
      <c r="Q18" s="1">
        <v>-200.36763329941101</v>
      </c>
      <c r="R18" s="1">
        <v>-220.120890902246</v>
      </c>
      <c r="S18" s="1">
        <v>-217.916666666666</v>
      </c>
      <c r="T18" s="1" t="e">
        <v>#N/A</v>
      </c>
      <c r="U18" s="1" t="e">
        <v>#N/A</v>
      </c>
      <c r="V18" s="1" t="e">
        <v>#N/A</v>
      </c>
      <c r="W18" s="1" t="e">
        <v>#N/A</v>
      </c>
      <c r="X18" s="1" t="e">
        <v>#N/A</v>
      </c>
      <c r="Y18" s="1" t="e">
        <v>#N/A</v>
      </c>
      <c r="Z18" s="1" t="e">
        <v>#N/A</v>
      </c>
    </row>
    <row r="19" spans="1:26" x14ac:dyDescent="0.25">
      <c r="A19" s="1" t="s">
        <v>714</v>
      </c>
      <c r="B19" t="s">
        <v>789</v>
      </c>
      <c r="C19" s="3">
        <v>45680</v>
      </c>
      <c r="D19" s="6">
        <f t="shared" si="0"/>
        <v>45496</v>
      </c>
      <c r="E19" s="6">
        <f t="shared" si="1"/>
        <v>45314</v>
      </c>
      <c r="F19" s="6">
        <f t="shared" si="2"/>
        <v>45130</v>
      </c>
      <c r="G19" s="6">
        <f t="shared" si="3"/>
        <v>44949</v>
      </c>
      <c r="H19" s="6">
        <f t="shared" si="4"/>
        <v>44765</v>
      </c>
      <c r="I19" s="6">
        <f t="shared" si="5"/>
        <v>44584</v>
      </c>
      <c r="J19" s="6">
        <f t="shared" si="6"/>
        <v>44400</v>
      </c>
      <c r="K19" s="6">
        <f t="shared" si="7"/>
        <v>44219</v>
      </c>
      <c r="L19" s="6">
        <f t="shared" si="8"/>
        <v>44035</v>
      </c>
      <c r="M19" s="6">
        <f t="shared" si="9"/>
        <v>43853</v>
      </c>
      <c r="N19" s="3">
        <v>45300</v>
      </c>
      <c r="O19" s="7">
        <v>10.95</v>
      </c>
      <c r="P19" s="8">
        <v>718.59379999999999</v>
      </c>
      <c r="Q19" s="1">
        <v>-220.43824388450301</v>
      </c>
      <c r="R19" s="1">
        <v>-195.21877121071401</v>
      </c>
      <c r="S19" s="1">
        <v>-203.868307445093</v>
      </c>
      <c r="T19" s="1">
        <v>-217.916666666666</v>
      </c>
      <c r="U19" s="1">
        <v>-217.916666666666</v>
      </c>
      <c r="V19" s="1" t="e">
        <v>#N/A</v>
      </c>
      <c r="W19" s="1" t="e">
        <v>#N/A</v>
      </c>
      <c r="X19" s="1" t="e">
        <v>#N/A</v>
      </c>
      <c r="Y19" s="1" t="e">
        <v>#N/A</v>
      </c>
      <c r="Z19" s="1" t="e">
        <v>#N/A</v>
      </c>
    </row>
    <row r="20" spans="1:26" x14ac:dyDescent="0.25">
      <c r="A20" s="1" t="s">
        <v>715</v>
      </c>
      <c r="B20" t="s">
        <v>790</v>
      </c>
      <c r="C20" s="3">
        <v>44995</v>
      </c>
      <c r="D20" s="6">
        <f t="shared" si="0"/>
        <v>44814</v>
      </c>
      <c r="E20" s="6">
        <f t="shared" si="1"/>
        <v>44630</v>
      </c>
      <c r="F20" s="6">
        <f t="shared" si="2"/>
        <v>44449</v>
      </c>
      <c r="G20" s="6">
        <f t="shared" si="3"/>
        <v>44265</v>
      </c>
      <c r="H20" s="6">
        <f t="shared" si="4"/>
        <v>44084</v>
      </c>
      <c r="I20" s="6">
        <f t="shared" si="5"/>
        <v>43900</v>
      </c>
      <c r="J20" s="6">
        <f t="shared" si="6"/>
        <v>43718</v>
      </c>
      <c r="K20" s="6">
        <f t="shared" si="7"/>
        <v>43534</v>
      </c>
      <c r="L20" s="6">
        <f t="shared" si="8"/>
        <v>43353</v>
      </c>
      <c r="M20" s="6">
        <f t="shared" si="9"/>
        <v>43169</v>
      </c>
      <c r="N20" s="3">
        <v>44978</v>
      </c>
      <c r="O20" s="7">
        <v>10.220000000000001</v>
      </c>
      <c r="P20" s="8">
        <v>701.02859999999998</v>
      </c>
      <c r="Q20" s="1">
        <v>-205.753912032464</v>
      </c>
      <c r="R20" s="1">
        <v>-225.96911131949199</v>
      </c>
      <c r="S20" s="1">
        <v>-217.916666666666</v>
      </c>
      <c r="T20" s="1" t="e">
        <v>#N/A</v>
      </c>
      <c r="U20" s="1" t="e">
        <v>#N/A</v>
      </c>
      <c r="V20" s="1" t="e">
        <v>#N/A</v>
      </c>
      <c r="W20" s="1" t="e">
        <v>#N/A</v>
      </c>
      <c r="X20" s="1" t="e">
        <v>#N/A</v>
      </c>
      <c r="Y20" s="1" t="e">
        <v>#N/A</v>
      </c>
      <c r="Z20" s="1" t="e">
        <v>#N/A</v>
      </c>
    </row>
    <row r="21" spans="1:26" x14ac:dyDescent="0.25">
      <c r="A21" s="1" t="s">
        <v>716</v>
      </c>
      <c r="B21" t="s">
        <v>791</v>
      </c>
      <c r="C21" s="3">
        <v>44925</v>
      </c>
      <c r="D21" s="6">
        <f t="shared" si="0"/>
        <v>44742</v>
      </c>
      <c r="E21" s="6">
        <f t="shared" si="1"/>
        <v>44560</v>
      </c>
      <c r="F21" s="6">
        <f t="shared" si="2"/>
        <v>44377</v>
      </c>
      <c r="G21" s="6">
        <f t="shared" si="3"/>
        <v>44195</v>
      </c>
      <c r="H21" s="6">
        <f t="shared" si="4"/>
        <v>44012</v>
      </c>
      <c r="I21" s="6">
        <f t="shared" si="5"/>
        <v>43829</v>
      </c>
      <c r="J21" s="6">
        <f t="shared" si="6"/>
        <v>43646</v>
      </c>
      <c r="K21" s="6">
        <f t="shared" si="7"/>
        <v>43464</v>
      </c>
      <c r="L21" s="6">
        <f t="shared" si="8"/>
        <v>43281</v>
      </c>
      <c r="M21" s="6">
        <f t="shared" si="9"/>
        <v>43099</v>
      </c>
      <c r="N21" s="3">
        <v>44309</v>
      </c>
      <c r="O21" s="7">
        <v>10.130000000000001</v>
      </c>
      <c r="P21" s="8">
        <v>696.94399999999996</v>
      </c>
      <c r="Q21" s="1">
        <v>-204.542727211868</v>
      </c>
      <c r="R21" s="1">
        <v>-217.916666666666</v>
      </c>
      <c r="S21" s="1">
        <v>-217.916666666666</v>
      </c>
      <c r="T21" s="1" t="e">
        <v>#N/A</v>
      </c>
      <c r="U21" s="1" t="e">
        <v>#N/A</v>
      </c>
      <c r="V21" s="1" t="e">
        <v>#N/A</v>
      </c>
      <c r="W21" s="1" t="e">
        <v>#N/A</v>
      </c>
      <c r="X21" s="1" t="e">
        <v>#N/A</v>
      </c>
      <c r="Y21" s="1" t="e">
        <v>#N/A</v>
      </c>
      <c r="Z21" s="1" t="e">
        <v>#N/A</v>
      </c>
    </row>
    <row r="22" spans="1:26" x14ac:dyDescent="0.25">
      <c r="A22" s="1" t="s">
        <v>717</v>
      </c>
      <c r="B22" t="s">
        <v>792</v>
      </c>
      <c r="C22" s="3">
        <v>44967</v>
      </c>
      <c r="D22" s="6">
        <f t="shared" si="0"/>
        <v>44783</v>
      </c>
      <c r="E22" s="6">
        <f t="shared" si="1"/>
        <v>44602</v>
      </c>
      <c r="F22" s="6">
        <f t="shared" si="2"/>
        <v>44418</v>
      </c>
      <c r="G22" s="6">
        <f t="shared" si="3"/>
        <v>44237</v>
      </c>
      <c r="H22" s="6">
        <f t="shared" si="4"/>
        <v>44053</v>
      </c>
      <c r="I22" s="6">
        <f t="shared" si="5"/>
        <v>43871</v>
      </c>
      <c r="J22" s="6">
        <f t="shared" si="6"/>
        <v>43687</v>
      </c>
      <c r="K22" s="6">
        <f t="shared" si="7"/>
        <v>43506</v>
      </c>
      <c r="L22" s="6">
        <f t="shared" si="8"/>
        <v>43322</v>
      </c>
      <c r="M22" s="6">
        <f t="shared" si="9"/>
        <v>43141</v>
      </c>
      <c r="N22" s="3">
        <v>44959</v>
      </c>
      <c r="O22" s="7">
        <v>10.14</v>
      </c>
      <c r="P22" s="8">
        <v>633.75</v>
      </c>
      <c r="Q22" s="1">
        <v>-219.07148400673901</v>
      </c>
      <c r="R22" s="1">
        <v>-217.916666666666</v>
      </c>
      <c r="S22" s="1">
        <v>-217.916666666666</v>
      </c>
      <c r="T22" s="1" t="e">
        <v>#N/A</v>
      </c>
      <c r="U22" s="1" t="e">
        <v>#N/A</v>
      </c>
      <c r="V22" s="1" t="e">
        <v>#N/A</v>
      </c>
      <c r="W22" s="1" t="e">
        <v>#N/A</v>
      </c>
      <c r="X22" s="1" t="e">
        <v>#N/A</v>
      </c>
      <c r="Y22" s="1" t="e">
        <v>#N/A</v>
      </c>
      <c r="Z22" s="1" t="e">
        <v>#N/A</v>
      </c>
    </row>
    <row r="23" spans="1:26" x14ac:dyDescent="0.25">
      <c r="A23" s="1" t="s">
        <v>718</v>
      </c>
      <c r="B23" t="s">
        <v>793</v>
      </c>
      <c r="C23" s="3">
        <v>45009</v>
      </c>
      <c r="D23" s="6">
        <f t="shared" si="0"/>
        <v>44828</v>
      </c>
      <c r="E23" s="6">
        <f t="shared" si="1"/>
        <v>44644</v>
      </c>
      <c r="F23" s="6">
        <f t="shared" si="2"/>
        <v>44463</v>
      </c>
      <c r="G23" s="6">
        <f t="shared" si="3"/>
        <v>44279</v>
      </c>
      <c r="H23" s="6">
        <f t="shared" si="4"/>
        <v>44098</v>
      </c>
      <c r="I23" s="6">
        <f t="shared" si="5"/>
        <v>43914</v>
      </c>
      <c r="J23" s="6">
        <f t="shared" si="6"/>
        <v>43732</v>
      </c>
      <c r="K23" s="6">
        <f t="shared" si="7"/>
        <v>43548</v>
      </c>
      <c r="L23" s="6">
        <f t="shared" si="8"/>
        <v>43367</v>
      </c>
      <c r="M23" s="6">
        <f t="shared" si="9"/>
        <v>43183</v>
      </c>
      <c r="N23" s="3">
        <v>44987</v>
      </c>
      <c r="O23" s="7">
        <v>10.210000000000001</v>
      </c>
      <c r="P23" s="8">
        <v>632.90359999999998</v>
      </c>
      <c r="Q23" s="1">
        <v>-207.19709454449401</v>
      </c>
      <c r="R23" s="1">
        <v>-226.918580044153</v>
      </c>
      <c r="S23" s="1">
        <v>-217.916666666666</v>
      </c>
      <c r="T23" s="1" t="e">
        <v>#N/A</v>
      </c>
      <c r="U23" s="1" t="e">
        <v>#N/A</v>
      </c>
      <c r="V23" s="1" t="e">
        <v>#N/A</v>
      </c>
      <c r="W23" s="1" t="e">
        <v>#N/A</v>
      </c>
      <c r="X23" s="1" t="e">
        <v>#N/A</v>
      </c>
      <c r="Y23" s="1" t="e">
        <v>#N/A</v>
      </c>
      <c r="Z23" s="1" t="e">
        <v>#N/A</v>
      </c>
    </row>
    <row r="24" spans="1:26" x14ac:dyDescent="0.25">
      <c r="A24" s="1" t="s">
        <v>723</v>
      </c>
      <c r="B24" t="s">
        <v>798</v>
      </c>
      <c r="C24" s="3">
        <v>44925</v>
      </c>
      <c r="D24" s="6">
        <f t="shared" si="0"/>
        <v>44742</v>
      </c>
      <c r="E24" s="6">
        <f t="shared" si="1"/>
        <v>44560</v>
      </c>
      <c r="F24" s="6">
        <f t="shared" si="2"/>
        <v>44377</v>
      </c>
      <c r="G24" s="6">
        <f t="shared" si="3"/>
        <v>44195</v>
      </c>
      <c r="H24" s="6">
        <f t="shared" si="4"/>
        <v>44012</v>
      </c>
      <c r="I24" s="6">
        <f t="shared" si="5"/>
        <v>43829</v>
      </c>
      <c r="J24" s="6">
        <f t="shared" si="6"/>
        <v>43646</v>
      </c>
      <c r="K24" s="6">
        <f t="shared" si="7"/>
        <v>43464</v>
      </c>
      <c r="L24" s="6">
        <f t="shared" si="8"/>
        <v>43281</v>
      </c>
      <c r="M24" s="6">
        <f t="shared" si="9"/>
        <v>43099</v>
      </c>
      <c r="N24" s="3">
        <v>44355</v>
      </c>
      <c r="O24" s="7">
        <v>10.1</v>
      </c>
      <c r="P24" s="8">
        <v>580.75</v>
      </c>
      <c r="Q24" s="1">
        <v>-219.28234548045401</v>
      </c>
      <c r="R24" s="1">
        <v>-217.916666666666</v>
      </c>
      <c r="S24" s="1">
        <v>-217.916666666666</v>
      </c>
      <c r="T24" s="1" t="e">
        <v>#N/A</v>
      </c>
      <c r="U24" s="1" t="e">
        <v>#N/A</v>
      </c>
      <c r="V24" s="1" t="e">
        <v>#N/A</v>
      </c>
      <c r="W24" s="1" t="e">
        <v>#N/A</v>
      </c>
      <c r="X24" s="1" t="e">
        <v>#N/A</v>
      </c>
      <c r="Y24" s="1" t="e">
        <v>#N/A</v>
      </c>
      <c r="Z24" s="1" t="e">
        <v>#N/A</v>
      </c>
    </row>
    <row r="25" spans="1:26" x14ac:dyDescent="0.25">
      <c r="A25" s="1" t="s">
        <v>724</v>
      </c>
      <c r="B25" t="s">
        <v>799</v>
      </c>
      <c r="C25" s="3">
        <v>45296</v>
      </c>
      <c r="D25" s="6">
        <f t="shared" si="0"/>
        <v>45112</v>
      </c>
      <c r="E25" s="6">
        <f t="shared" si="1"/>
        <v>44931</v>
      </c>
      <c r="F25" s="6">
        <f t="shared" si="2"/>
        <v>44747</v>
      </c>
      <c r="G25" s="6">
        <f t="shared" si="3"/>
        <v>44566</v>
      </c>
      <c r="H25" s="6">
        <f t="shared" si="4"/>
        <v>44382</v>
      </c>
      <c r="I25" s="6">
        <f t="shared" si="5"/>
        <v>44201</v>
      </c>
      <c r="J25" s="6">
        <f t="shared" si="6"/>
        <v>44017</v>
      </c>
      <c r="K25" s="6">
        <f t="shared" si="7"/>
        <v>43835</v>
      </c>
      <c r="L25" s="6">
        <f t="shared" si="8"/>
        <v>43651</v>
      </c>
      <c r="M25" s="6">
        <f t="shared" si="9"/>
        <v>43470</v>
      </c>
      <c r="N25" s="3">
        <v>45005</v>
      </c>
      <c r="O25" s="7">
        <v>10.25</v>
      </c>
      <c r="P25" s="8">
        <v>566.95309999999995</v>
      </c>
      <c r="Q25" s="1">
        <v>-214.65163672911601</v>
      </c>
      <c r="R25" s="1">
        <v>-208.130706938098</v>
      </c>
      <c r="S25" s="1">
        <v>-195.39559846734801</v>
      </c>
      <c r="T25" s="1">
        <v>-217.916666666666</v>
      </c>
      <c r="U25" s="1">
        <v>-217.916666666666</v>
      </c>
      <c r="V25" s="1" t="e">
        <v>#N/A</v>
      </c>
      <c r="W25" s="1" t="e">
        <v>#N/A</v>
      </c>
      <c r="X25" s="1" t="e">
        <v>#N/A</v>
      </c>
      <c r="Y25" s="1" t="e">
        <v>#N/A</v>
      </c>
      <c r="Z25" s="1" t="e">
        <v>#N/A</v>
      </c>
    </row>
    <row r="26" spans="1:26" x14ac:dyDescent="0.25">
      <c r="A26" s="1" t="s">
        <v>725</v>
      </c>
      <c r="B26" t="s">
        <v>800</v>
      </c>
      <c r="C26" s="3">
        <v>45296</v>
      </c>
      <c r="D26" s="6">
        <f t="shared" si="0"/>
        <v>45112</v>
      </c>
      <c r="E26" s="6">
        <f t="shared" si="1"/>
        <v>44931</v>
      </c>
      <c r="F26" s="6">
        <f t="shared" si="2"/>
        <v>44747</v>
      </c>
      <c r="G26" s="6">
        <f t="shared" si="3"/>
        <v>44566</v>
      </c>
      <c r="H26" s="6">
        <f t="shared" si="4"/>
        <v>44382</v>
      </c>
      <c r="I26" s="6">
        <f t="shared" si="5"/>
        <v>44201</v>
      </c>
      <c r="J26" s="6">
        <f t="shared" si="6"/>
        <v>44017</v>
      </c>
      <c r="K26" s="6">
        <f t="shared" si="7"/>
        <v>43835</v>
      </c>
      <c r="L26" s="6">
        <f t="shared" si="8"/>
        <v>43651</v>
      </c>
      <c r="M26" s="6">
        <f t="shared" si="9"/>
        <v>43470</v>
      </c>
      <c r="N26" s="3">
        <v>44312</v>
      </c>
      <c r="O26" s="7">
        <v>10.37</v>
      </c>
      <c r="P26" s="8">
        <v>563.43629999999996</v>
      </c>
      <c r="Q26" s="1">
        <v>-216.67534209064999</v>
      </c>
      <c r="R26" s="1">
        <v>-198.638587552046</v>
      </c>
      <c r="S26" s="1">
        <v>-219.10168840470399</v>
      </c>
      <c r="T26" s="1">
        <v>-217.916666666666</v>
      </c>
      <c r="U26" s="1">
        <v>-217.916666666666</v>
      </c>
      <c r="V26" s="1" t="e">
        <v>#N/A</v>
      </c>
      <c r="W26" s="1" t="e">
        <v>#N/A</v>
      </c>
      <c r="X26" s="1" t="e">
        <v>#N/A</v>
      </c>
      <c r="Y26" s="1" t="e">
        <v>#N/A</v>
      </c>
      <c r="Z26" s="1" t="e">
        <v>#N/A</v>
      </c>
    </row>
    <row r="27" spans="1:26" x14ac:dyDescent="0.25">
      <c r="A27" s="1" t="s">
        <v>728</v>
      </c>
      <c r="B27" t="s">
        <v>803</v>
      </c>
      <c r="C27" s="3">
        <v>45296</v>
      </c>
      <c r="D27" s="6">
        <f t="shared" si="0"/>
        <v>45112</v>
      </c>
      <c r="E27" s="6">
        <f t="shared" si="1"/>
        <v>44931</v>
      </c>
      <c r="F27" s="6">
        <f t="shared" si="2"/>
        <v>44747</v>
      </c>
      <c r="G27" s="6">
        <f t="shared" si="3"/>
        <v>44566</v>
      </c>
      <c r="H27" s="6">
        <f t="shared" si="4"/>
        <v>44382</v>
      </c>
      <c r="I27" s="6">
        <f t="shared" si="5"/>
        <v>44201</v>
      </c>
      <c r="J27" s="6">
        <f t="shared" si="6"/>
        <v>44017</v>
      </c>
      <c r="K27" s="6">
        <f t="shared" si="7"/>
        <v>43835</v>
      </c>
      <c r="L27" s="6">
        <f t="shared" si="8"/>
        <v>43651</v>
      </c>
      <c r="M27" s="6">
        <f t="shared" si="9"/>
        <v>43470</v>
      </c>
      <c r="N27" s="3">
        <v>44365</v>
      </c>
      <c r="O27" s="7">
        <v>10.58</v>
      </c>
      <c r="P27" s="8">
        <v>544.87</v>
      </c>
      <c r="Q27" s="1">
        <v>-205.58599769696801</v>
      </c>
      <c r="R27" s="1">
        <v>-206.49904104433</v>
      </c>
      <c r="S27" s="1">
        <v>-219.09638220622099</v>
      </c>
      <c r="T27" s="1">
        <v>-217.916666666666</v>
      </c>
      <c r="U27" s="1">
        <v>-217.916666666666</v>
      </c>
      <c r="V27" s="1" t="e">
        <v>#N/A</v>
      </c>
      <c r="W27" s="1" t="e">
        <v>#N/A</v>
      </c>
      <c r="X27" s="1" t="e">
        <v>#N/A</v>
      </c>
      <c r="Y27" s="1" t="e">
        <v>#N/A</v>
      </c>
      <c r="Z27" s="1" t="e">
        <v>#N/A</v>
      </c>
    </row>
    <row r="28" spans="1:26" x14ac:dyDescent="0.25">
      <c r="A28" s="1" t="s">
        <v>730</v>
      </c>
      <c r="B28" t="s">
        <v>805</v>
      </c>
      <c r="C28" s="3">
        <v>45296</v>
      </c>
      <c r="D28" s="6">
        <f t="shared" si="0"/>
        <v>45112</v>
      </c>
      <c r="E28" s="6">
        <f t="shared" si="1"/>
        <v>44931</v>
      </c>
      <c r="F28" s="6">
        <f t="shared" si="2"/>
        <v>44747</v>
      </c>
      <c r="G28" s="6">
        <f t="shared" si="3"/>
        <v>44566</v>
      </c>
      <c r="H28" s="6">
        <f t="shared" si="4"/>
        <v>44382</v>
      </c>
      <c r="I28" s="6">
        <f t="shared" si="5"/>
        <v>44201</v>
      </c>
      <c r="J28" s="6">
        <f t="shared" si="6"/>
        <v>44017</v>
      </c>
      <c r="K28" s="6">
        <f t="shared" si="7"/>
        <v>43835</v>
      </c>
      <c r="L28" s="6">
        <f t="shared" si="8"/>
        <v>43651</v>
      </c>
      <c r="M28" s="6">
        <f t="shared" si="9"/>
        <v>43470</v>
      </c>
      <c r="N28" s="3">
        <v>44911</v>
      </c>
      <c r="O28" s="7">
        <v>10.07</v>
      </c>
      <c r="P28" s="8">
        <v>531.22270000000003</v>
      </c>
      <c r="Q28" s="1">
        <v>-214.347085476019</v>
      </c>
      <c r="R28" s="1">
        <v>-177.84380125320399</v>
      </c>
      <c r="S28" s="1">
        <v>-168.71862086368799</v>
      </c>
      <c r="T28" s="1">
        <v>-217.916666666666</v>
      </c>
      <c r="U28" s="1">
        <v>-217.916666666666</v>
      </c>
      <c r="V28" s="1" t="e">
        <v>#N/A</v>
      </c>
      <c r="W28" s="1" t="e">
        <v>#N/A</v>
      </c>
      <c r="X28" s="1" t="e">
        <v>#N/A</v>
      </c>
      <c r="Y28" s="1" t="e">
        <v>#N/A</v>
      </c>
      <c r="Z28" s="1" t="e">
        <v>#N/A</v>
      </c>
    </row>
    <row r="29" spans="1:26" x14ac:dyDescent="0.25">
      <c r="A29" s="1" t="s">
        <v>731</v>
      </c>
      <c r="B29" t="s">
        <v>806</v>
      </c>
      <c r="C29" s="3">
        <v>44953</v>
      </c>
      <c r="D29" s="6">
        <f t="shared" si="0"/>
        <v>44769</v>
      </c>
      <c r="E29" s="6">
        <f t="shared" si="1"/>
        <v>44588</v>
      </c>
      <c r="F29" s="6">
        <f t="shared" si="2"/>
        <v>44404</v>
      </c>
      <c r="G29" s="6">
        <f t="shared" si="3"/>
        <v>44223</v>
      </c>
      <c r="H29" s="6">
        <f t="shared" si="4"/>
        <v>44039</v>
      </c>
      <c r="I29" s="6">
        <f t="shared" si="5"/>
        <v>43857</v>
      </c>
      <c r="J29" s="6">
        <f t="shared" si="6"/>
        <v>43673</v>
      </c>
      <c r="K29" s="6">
        <f t="shared" si="7"/>
        <v>43492</v>
      </c>
      <c r="L29" s="6">
        <f t="shared" si="8"/>
        <v>43308</v>
      </c>
      <c r="M29" s="6">
        <f t="shared" si="9"/>
        <v>43127</v>
      </c>
      <c r="N29" s="3">
        <v>44937</v>
      </c>
      <c r="O29" s="7">
        <v>10.1496</v>
      </c>
      <c r="P29" s="8">
        <v>525.24180000000001</v>
      </c>
      <c r="Q29" s="1">
        <v>-211.67306999345399</v>
      </c>
      <c r="R29" s="1">
        <v>-217.916666666666</v>
      </c>
      <c r="S29" s="1">
        <v>-217.916666666666</v>
      </c>
      <c r="T29" s="1" t="e">
        <v>#N/A</v>
      </c>
      <c r="U29" s="1" t="e">
        <v>#N/A</v>
      </c>
      <c r="V29" s="1" t="e">
        <v>#N/A</v>
      </c>
      <c r="W29" s="1" t="e">
        <v>#N/A</v>
      </c>
      <c r="X29" s="1" t="e">
        <v>#N/A</v>
      </c>
      <c r="Y29" s="1" t="e">
        <v>#N/A</v>
      </c>
      <c r="Z29" s="1" t="e">
        <v>#N/A</v>
      </c>
    </row>
    <row r="30" spans="1:26" x14ac:dyDescent="0.25">
      <c r="A30" s="1" t="s">
        <v>735</v>
      </c>
      <c r="B30" t="s">
        <v>810</v>
      </c>
      <c r="C30" s="3">
        <v>45296</v>
      </c>
      <c r="D30" s="6">
        <f t="shared" si="0"/>
        <v>45112</v>
      </c>
      <c r="E30" s="6">
        <f t="shared" si="1"/>
        <v>44931</v>
      </c>
      <c r="F30" s="6">
        <f t="shared" si="2"/>
        <v>44747</v>
      </c>
      <c r="G30" s="6">
        <f t="shared" si="3"/>
        <v>44566</v>
      </c>
      <c r="H30" s="6">
        <f t="shared" si="4"/>
        <v>44382</v>
      </c>
      <c r="I30" s="6">
        <f t="shared" si="5"/>
        <v>44201</v>
      </c>
      <c r="J30" s="6">
        <f t="shared" si="6"/>
        <v>44017</v>
      </c>
      <c r="K30" s="6">
        <f t="shared" si="7"/>
        <v>43835</v>
      </c>
      <c r="L30" s="6">
        <f t="shared" si="8"/>
        <v>43651</v>
      </c>
      <c r="M30" s="6">
        <f t="shared" si="9"/>
        <v>43470</v>
      </c>
      <c r="N30" s="3">
        <v>45215</v>
      </c>
      <c r="O30" s="7">
        <v>10.17</v>
      </c>
      <c r="P30" s="8">
        <v>489.43119999999999</v>
      </c>
      <c r="Q30" s="1">
        <v>-221.37576296209701</v>
      </c>
      <c r="R30" s="1">
        <v>-214.46992375804899</v>
      </c>
      <c r="S30" s="1">
        <v>-222.19632546463299</v>
      </c>
      <c r="T30" s="1">
        <v>-227.841902646374</v>
      </c>
      <c r="U30" s="1">
        <v>-217.916666666666</v>
      </c>
      <c r="V30" s="1" t="e">
        <v>#N/A</v>
      </c>
      <c r="W30" s="1" t="e">
        <v>#N/A</v>
      </c>
      <c r="X30" s="1" t="e">
        <v>#N/A</v>
      </c>
      <c r="Y30" s="1" t="e">
        <v>#N/A</v>
      </c>
      <c r="Z30" s="1" t="e">
        <v>#N/A</v>
      </c>
    </row>
    <row r="31" spans="1:26" x14ac:dyDescent="0.25">
      <c r="A31" s="1" t="s">
        <v>736</v>
      </c>
      <c r="B31" t="s">
        <v>811</v>
      </c>
      <c r="C31" s="3">
        <v>44918</v>
      </c>
      <c r="D31" s="6">
        <f t="shared" si="0"/>
        <v>44735</v>
      </c>
      <c r="E31" s="6">
        <f t="shared" si="1"/>
        <v>44553</v>
      </c>
      <c r="F31" s="6">
        <f t="shared" si="2"/>
        <v>44370</v>
      </c>
      <c r="G31" s="6">
        <f t="shared" si="3"/>
        <v>44188</v>
      </c>
      <c r="H31" s="6">
        <f t="shared" si="4"/>
        <v>44005</v>
      </c>
      <c r="I31" s="6">
        <f t="shared" si="5"/>
        <v>43822</v>
      </c>
      <c r="J31" s="6">
        <f t="shared" si="6"/>
        <v>43639</v>
      </c>
      <c r="K31" s="6">
        <f t="shared" si="7"/>
        <v>43457</v>
      </c>
      <c r="L31" s="6">
        <f t="shared" si="8"/>
        <v>43274</v>
      </c>
      <c r="M31" s="6">
        <f t="shared" si="9"/>
        <v>43092</v>
      </c>
      <c r="N31" s="3">
        <v>44274</v>
      </c>
      <c r="O31" s="7">
        <v>9.82</v>
      </c>
      <c r="P31" s="8">
        <v>485.42809999999997</v>
      </c>
      <c r="Q31" s="1">
        <v>-205.041733981281</v>
      </c>
      <c r="R31" s="1">
        <v>-217.916666666666</v>
      </c>
      <c r="S31" s="1">
        <v>-217.916666666666</v>
      </c>
      <c r="T31" s="1" t="e">
        <v>#N/A</v>
      </c>
      <c r="U31" s="1" t="e">
        <v>#N/A</v>
      </c>
      <c r="V31" s="1" t="e">
        <v>#N/A</v>
      </c>
      <c r="W31" s="1" t="e">
        <v>#N/A</v>
      </c>
      <c r="X31" s="1" t="e">
        <v>#N/A</v>
      </c>
      <c r="Y31" s="1" t="e">
        <v>#N/A</v>
      </c>
      <c r="Z31" s="1" t="e">
        <v>#N/A</v>
      </c>
    </row>
    <row r="32" spans="1:26" x14ac:dyDescent="0.25">
      <c r="A32" s="1" t="s">
        <v>737</v>
      </c>
      <c r="B32" t="s">
        <v>812</v>
      </c>
      <c r="C32" s="3">
        <v>44897</v>
      </c>
      <c r="D32" s="6">
        <f t="shared" si="0"/>
        <v>44714</v>
      </c>
      <c r="E32" s="6">
        <f t="shared" si="1"/>
        <v>44532</v>
      </c>
      <c r="F32" s="6">
        <f t="shared" si="2"/>
        <v>44349</v>
      </c>
      <c r="G32" s="6">
        <f t="shared" si="3"/>
        <v>44167</v>
      </c>
      <c r="H32" s="6">
        <f t="shared" si="4"/>
        <v>43984</v>
      </c>
      <c r="I32" s="6">
        <f t="shared" si="5"/>
        <v>43801</v>
      </c>
      <c r="J32" s="6">
        <f t="shared" si="6"/>
        <v>43618</v>
      </c>
      <c r="K32" s="6">
        <f t="shared" si="7"/>
        <v>43436</v>
      </c>
      <c r="L32" s="6">
        <f t="shared" si="8"/>
        <v>43253</v>
      </c>
      <c r="M32" s="6">
        <f t="shared" si="9"/>
        <v>43071</v>
      </c>
      <c r="N32" s="3">
        <v>44894</v>
      </c>
      <c r="O32" s="7">
        <v>11.05</v>
      </c>
      <c r="P32" s="8">
        <v>476.53129999999999</v>
      </c>
      <c r="Q32" s="1">
        <v>-223.409258100849</v>
      </c>
      <c r="R32" s="1">
        <v>-217.916666666666</v>
      </c>
      <c r="S32" s="1">
        <v>-217.916666666666</v>
      </c>
      <c r="T32" s="1" t="e">
        <v>#N/A</v>
      </c>
      <c r="U32" s="1" t="e">
        <v>#N/A</v>
      </c>
      <c r="V32" s="1" t="e">
        <v>#N/A</v>
      </c>
      <c r="W32" s="1" t="e">
        <v>#N/A</v>
      </c>
      <c r="X32" s="1" t="e">
        <v>#N/A</v>
      </c>
      <c r="Y32" s="1" t="e">
        <v>#N/A</v>
      </c>
      <c r="Z32" s="1" t="e">
        <v>#N/A</v>
      </c>
    </row>
    <row r="33" spans="1:26" x14ac:dyDescent="0.25">
      <c r="A33" s="1" t="s">
        <v>738</v>
      </c>
      <c r="B33" t="s">
        <v>813</v>
      </c>
      <c r="C33" s="3">
        <v>44911</v>
      </c>
      <c r="D33" s="6">
        <f t="shared" si="0"/>
        <v>44728</v>
      </c>
      <c r="E33" s="6">
        <f t="shared" si="1"/>
        <v>44546</v>
      </c>
      <c r="F33" s="6">
        <f t="shared" si="2"/>
        <v>44363</v>
      </c>
      <c r="G33" s="6">
        <f t="shared" si="3"/>
        <v>44181</v>
      </c>
      <c r="H33" s="6">
        <f t="shared" si="4"/>
        <v>43998</v>
      </c>
      <c r="I33" s="6">
        <f t="shared" si="5"/>
        <v>43815</v>
      </c>
      <c r="J33" s="6">
        <f t="shared" si="6"/>
        <v>43632</v>
      </c>
      <c r="K33" s="6">
        <f t="shared" si="7"/>
        <v>43450</v>
      </c>
      <c r="L33" s="6">
        <f t="shared" si="8"/>
        <v>43267</v>
      </c>
      <c r="M33" s="6">
        <f t="shared" si="9"/>
        <v>43085</v>
      </c>
      <c r="N33" s="3">
        <v>44231</v>
      </c>
      <c r="O33" s="7">
        <v>26.21</v>
      </c>
      <c r="P33" s="8">
        <v>465.32190000000003</v>
      </c>
      <c r="Q33" s="1">
        <v>-224.66458980929099</v>
      </c>
      <c r="R33" s="1">
        <v>-217.916666666666</v>
      </c>
      <c r="S33" s="1">
        <v>-217.916666666666</v>
      </c>
      <c r="T33" s="1" t="e">
        <v>#N/A</v>
      </c>
      <c r="U33" s="1" t="e">
        <v>#N/A</v>
      </c>
      <c r="V33" s="1" t="e">
        <v>#N/A</v>
      </c>
      <c r="W33" s="1" t="e">
        <v>#N/A</v>
      </c>
      <c r="X33" s="1" t="e">
        <v>#N/A</v>
      </c>
      <c r="Y33" s="1" t="e">
        <v>#N/A</v>
      </c>
      <c r="Z33" s="1" t="e">
        <v>#N/A</v>
      </c>
    </row>
    <row r="34" spans="1:26" x14ac:dyDescent="0.25">
      <c r="A34" s="1" t="s">
        <v>740</v>
      </c>
      <c r="B34" t="s">
        <v>815</v>
      </c>
      <c r="C34" s="3">
        <v>45086</v>
      </c>
      <c r="D34" s="6">
        <f t="shared" ref="D34:D65" si="10">DATE(YEAR($C34),MONTH($C34)-6,DAY($C34))</f>
        <v>44904</v>
      </c>
      <c r="E34" s="6">
        <f t="shared" ref="E34:E65" si="11">DATE(YEAR($C34)-1,MONTH($C34),DAY($C34))</f>
        <v>44721</v>
      </c>
      <c r="F34" s="6">
        <f t="shared" ref="F34:F65" si="12">DATE(YEAR($C34)-1,MONTH($C34)-6,DAY($C34))</f>
        <v>44539</v>
      </c>
      <c r="G34" s="6">
        <f t="shared" ref="G34:G65" si="13">DATE(YEAR($C34)-2,MONTH($C34),DAY($C34))</f>
        <v>44356</v>
      </c>
      <c r="H34" s="6">
        <f t="shared" ref="H34:H65" si="14">DATE(YEAR($C34)-2,MONTH($C34)-6,DAY($C34))</f>
        <v>44174</v>
      </c>
      <c r="I34" s="6">
        <f t="shared" ref="I34:I65" si="15">DATE(YEAR($C34)-3,MONTH($C34),DAY($C34))</f>
        <v>43991</v>
      </c>
      <c r="J34" s="6">
        <f t="shared" ref="J34:J65" si="16">DATE(YEAR($C34)-3,MONTH($C34)-6,DAY($C34))</f>
        <v>43808</v>
      </c>
      <c r="K34" s="6">
        <f t="shared" ref="K34:K65" si="17">DATE(YEAR($C34)-4,MONTH($C34),DAY($C34))</f>
        <v>43625</v>
      </c>
      <c r="L34" s="6">
        <f t="shared" ref="L34:L65" si="18">DATE(YEAR($C34)-4,MONTH($C34)-6,DAY($C34))</f>
        <v>43443</v>
      </c>
      <c r="M34" s="6">
        <f t="shared" ref="M34:M65" si="19">DATE(YEAR($C34)-5,MONTH($C34),DAY($C34))</f>
        <v>43260</v>
      </c>
      <c r="N34" s="3">
        <v>45042</v>
      </c>
      <c r="O34" s="7">
        <v>10.236000000000001</v>
      </c>
      <c r="P34" s="8">
        <v>452.5847</v>
      </c>
      <c r="Q34" s="1">
        <v>-213.19766959338099</v>
      </c>
      <c r="R34" s="1">
        <v>-217.916666666666</v>
      </c>
      <c r="S34" s="1">
        <v>-217.916666666666</v>
      </c>
      <c r="T34" s="1" t="e">
        <v>#N/A</v>
      </c>
      <c r="U34" s="1" t="e">
        <v>#N/A</v>
      </c>
      <c r="V34" s="1" t="e">
        <v>#N/A</v>
      </c>
      <c r="W34" s="1" t="e">
        <v>#N/A</v>
      </c>
      <c r="X34" s="1" t="e">
        <v>#N/A</v>
      </c>
      <c r="Y34" s="1" t="e">
        <v>#N/A</v>
      </c>
      <c r="Z34" s="1" t="e">
        <v>#N/A</v>
      </c>
    </row>
    <row r="35" spans="1:26" x14ac:dyDescent="0.25">
      <c r="A35" s="1" t="s">
        <v>741</v>
      </c>
      <c r="B35" t="s">
        <v>816</v>
      </c>
      <c r="C35" s="3">
        <v>45093</v>
      </c>
      <c r="D35" s="6">
        <f t="shared" si="10"/>
        <v>44911</v>
      </c>
      <c r="E35" s="6">
        <f t="shared" si="11"/>
        <v>44728</v>
      </c>
      <c r="F35" s="6">
        <f t="shared" si="12"/>
        <v>44546</v>
      </c>
      <c r="G35" s="6">
        <f t="shared" si="13"/>
        <v>44363</v>
      </c>
      <c r="H35" s="6">
        <f t="shared" si="14"/>
        <v>44181</v>
      </c>
      <c r="I35" s="6">
        <f t="shared" si="15"/>
        <v>43998</v>
      </c>
      <c r="J35" s="6">
        <f t="shared" si="16"/>
        <v>43815</v>
      </c>
      <c r="K35" s="6">
        <f t="shared" si="17"/>
        <v>43632</v>
      </c>
      <c r="L35" s="6">
        <f t="shared" si="18"/>
        <v>43450</v>
      </c>
      <c r="M35" s="6">
        <f t="shared" si="19"/>
        <v>43267</v>
      </c>
      <c r="N35" s="3">
        <v>45092</v>
      </c>
      <c r="O35" s="7">
        <v>10.51</v>
      </c>
      <c r="P35" s="8">
        <v>448.48059999999998</v>
      </c>
      <c r="Q35" s="1">
        <v>-217.916666666666</v>
      </c>
      <c r="R35" s="1">
        <v>-217.916666666666</v>
      </c>
      <c r="S35" s="1" t="e">
        <v>#N/A</v>
      </c>
      <c r="T35" s="1" t="e">
        <v>#N/A</v>
      </c>
      <c r="U35" s="1" t="e">
        <v>#N/A</v>
      </c>
      <c r="V35" s="1" t="e">
        <v>#N/A</v>
      </c>
      <c r="W35" s="1" t="e">
        <v>#N/A</v>
      </c>
      <c r="X35" s="1" t="e">
        <v>#N/A</v>
      </c>
      <c r="Y35" s="1" t="e">
        <v>#N/A</v>
      </c>
      <c r="Z35" s="1" t="e">
        <v>#N/A</v>
      </c>
    </row>
    <row r="36" spans="1:26" x14ac:dyDescent="0.25">
      <c r="A36" s="1" t="s">
        <v>742</v>
      </c>
      <c r="B36" t="s">
        <v>817</v>
      </c>
      <c r="C36" s="3">
        <v>45296</v>
      </c>
      <c r="D36" s="6">
        <f t="shared" si="10"/>
        <v>45112</v>
      </c>
      <c r="E36" s="6">
        <f t="shared" si="11"/>
        <v>44931</v>
      </c>
      <c r="F36" s="6">
        <f t="shared" si="12"/>
        <v>44747</v>
      </c>
      <c r="G36" s="6">
        <f t="shared" si="13"/>
        <v>44566</v>
      </c>
      <c r="H36" s="6">
        <f t="shared" si="14"/>
        <v>44382</v>
      </c>
      <c r="I36" s="6">
        <f t="shared" si="15"/>
        <v>44201</v>
      </c>
      <c r="J36" s="6">
        <f t="shared" si="16"/>
        <v>44017</v>
      </c>
      <c r="K36" s="6">
        <f t="shared" si="17"/>
        <v>43835</v>
      </c>
      <c r="L36" s="6">
        <f t="shared" si="18"/>
        <v>43651</v>
      </c>
      <c r="M36" s="6">
        <f t="shared" si="19"/>
        <v>43470</v>
      </c>
      <c r="N36" s="3">
        <v>44475</v>
      </c>
      <c r="O36" s="7">
        <v>12.055</v>
      </c>
      <c r="P36" s="8">
        <v>446.03500000000003</v>
      </c>
      <c r="Q36" s="1">
        <v>-122.684989490612</v>
      </c>
      <c r="R36" s="1">
        <v>-217.916666666666</v>
      </c>
      <c r="S36" s="1">
        <v>-217.916666666666</v>
      </c>
      <c r="T36" s="1">
        <v>-220.129061392707</v>
      </c>
      <c r="U36" s="1" t="e">
        <v>#N/A</v>
      </c>
      <c r="V36" s="1" t="e">
        <v>#N/A</v>
      </c>
      <c r="W36" s="1" t="e">
        <v>#N/A</v>
      </c>
      <c r="X36" s="1" t="e">
        <v>#N/A</v>
      </c>
      <c r="Y36" s="1" t="e">
        <v>#N/A</v>
      </c>
      <c r="Z36" s="1" t="e">
        <v>#N/A</v>
      </c>
    </row>
    <row r="37" spans="1:26" x14ac:dyDescent="0.25">
      <c r="A37" s="1" t="s">
        <v>744</v>
      </c>
      <c r="B37" t="s">
        <v>819</v>
      </c>
      <c r="C37" s="3">
        <v>44939</v>
      </c>
      <c r="D37" s="6">
        <f t="shared" si="10"/>
        <v>44755</v>
      </c>
      <c r="E37" s="6">
        <f t="shared" si="11"/>
        <v>44574</v>
      </c>
      <c r="F37" s="6">
        <f t="shared" si="12"/>
        <v>44390</v>
      </c>
      <c r="G37" s="6">
        <f t="shared" si="13"/>
        <v>44209</v>
      </c>
      <c r="H37" s="6">
        <f t="shared" si="14"/>
        <v>44025</v>
      </c>
      <c r="I37" s="6">
        <f t="shared" si="15"/>
        <v>43843</v>
      </c>
      <c r="J37" s="6">
        <f t="shared" si="16"/>
        <v>43659</v>
      </c>
      <c r="K37" s="6">
        <f t="shared" si="17"/>
        <v>43478</v>
      </c>
      <c r="L37" s="6">
        <f t="shared" si="18"/>
        <v>43294</v>
      </c>
      <c r="M37" s="6">
        <f t="shared" si="19"/>
        <v>43113</v>
      </c>
      <c r="N37" s="3">
        <v>44557</v>
      </c>
      <c r="O37" s="7">
        <v>10.3</v>
      </c>
      <c r="P37" s="8">
        <v>444.1875</v>
      </c>
      <c r="Q37" s="1">
        <v>-206.78591408647301</v>
      </c>
      <c r="R37" s="1">
        <v>-217.916666666666</v>
      </c>
      <c r="S37" s="1">
        <v>-217.916666666666</v>
      </c>
      <c r="T37" s="1" t="e">
        <v>#N/A</v>
      </c>
      <c r="U37" s="1" t="e">
        <v>#N/A</v>
      </c>
      <c r="V37" s="1" t="e">
        <v>#N/A</v>
      </c>
      <c r="W37" s="1" t="e">
        <v>#N/A</v>
      </c>
      <c r="X37" s="1" t="e">
        <v>#N/A</v>
      </c>
      <c r="Y37" s="1" t="e">
        <v>#N/A</v>
      </c>
      <c r="Z37" s="1" t="e">
        <v>#N/A</v>
      </c>
    </row>
    <row r="38" spans="1:26" x14ac:dyDescent="0.25">
      <c r="A38" s="1" t="s">
        <v>745</v>
      </c>
      <c r="B38" t="s">
        <v>820</v>
      </c>
      <c r="C38" s="3">
        <v>45009</v>
      </c>
      <c r="D38" s="6">
        <f t="shared" si="10"/>
        <v>44828</v>
      </c>
      <c r="E38" s="6">
        <f t="shared" si="11"/>
        <v>44644</v>
      </c>
      <c r="F38" s="6">
        <f t="shared" si="12"/>
        <v>44463</v>
      </c>
      <c r="G38" s="6">
        <f t="shared" si="13"/>
        <v>44279</v>
      </c>
      <c r="H38" s="6">
        <f t="shared" si="14"/>
        <v>44098</v>
      </c>
      <c r="I38" s="6">
        <f t="shared" si="15"/>
        <v>43914</v>
      </c>
      <c r="J38" s="6">
        <f t="shared" si="16"/>
        <v>43732</v>
      </c>
      <c r="K38" s="6">
        <f t="shared" si="17"/>
        <v>43548</v>
      </c>
      <c r="L38" s="6">
        <f t="shared" si="18"/>
        <v>43367</v>
      </c>
      <c r="M38" s="6">
        <f t="shared" si="19"/>
        <v>43183</v>
      </c>
      <c r="N38" s="3">
        <v>44999</v>
      </c>
      <c r="O38" s="7">
        <v>10.220000000000001</v>
      </c>
      <c r="P38" s="8">
        <v>440.73750000000001</v>
      </c>
      <c r="Q38" s="1">
        <v>-208.081581819474</v>
      </c>
      <c r="R38" s="1">
        <v>-227.233392013269</v>
      </c>
      <c r="S38" s="1">
        <v>-217.916666666666</v>
      </c>
      <c r="T38" s="1" t="e">
        <v>#N/A</v>
      </c>
      <c r="U38" s="1" t="e">
        <v>#N/A</v>
      </c>
      <c r="V38" s="1" t="e">
        <v>#N/A</v>
      </c>
      <c r="W38" s="1" t="e">
        <v>#N/A</v>
      </c>
      <c r="X38" s="1" t="e">
        <v>#N/A</v>
      </c>
      <c r="Y38" s="1" t="e">
        <v>#N/A</v>
      </c>
      <c r="Z38" s="1" t="e">
        <v>#N/A</v>
      </c>
    </row>
    <row r="39" spans="1:26" x14ac:dyDescent="0.25">
      <c r="A39" s="1" t="s">
        <v>746</v>
      </c>
      <c r="B39" t="s">
        <v>821</v>
      </c>
      <c r="C39" s="3">
        <v>45051</v>
      </c>
      <c r="D39" s="6">
        <f t="shared" si="10"/>
        <v>44870</v>
      </c>
      <c r="E39" s="6">
        <f t="shared" si="11"/>
        <v>44686</v>
      </c>
      <c r="F39" s="6">
        <f t="shared" si="12"/>
        <v>44505</v>
      </c>
      <c r="G39" s="6">
        <f t="shared" si="13"/>
        <v>44321</v>
      </c>
      <c r="H39" s="6">
        <f t="shared" si="14"/>
        <v>44140</v>
      </c>
      <c r="I39" s="6">
        <f t="shared" si="15"/>
        <v>43956</v>
      </c>
      <c r="J39" s="6">
        <f t="shared" si="16"/>
        <v>43774</v>
      </c>
      <c r="K39" s="6">
        <f t="shared" si="17"/>
        <v>43590</v>
      </c>
      <c r="L39" s="6">
        <f t="shared" si="18"/>
        <v>43409</v>
      </c>
      <c r="M39" s="6">
        <f t="shared" si="19"/>
        <v>43225</v>
      </c>
      <c r="N39" s="3">
        <v>44988</v>
      </c>
      <c r="O39" s="7">
        <v>10.220000000000001</v>
      </c>
      <c r="P39" s="8">
        <v>440.73750000000001</v>
      </c>
      <c r="Q39" s="1">
        <v>-217.916666666666</v>
      </c>
      <c r="R39" s="1">
        <v>-217.916666666666</v>
      </c>
      <c r="S39" s="1">
        <v>-217.916666666666</v>
      </c>
      <c r="T39" s="1" t="e">
        <v>#N/A</v>
      </c>
      <c r="U39" s="1" t="e">
        <v>#N/A</v>
      </c>
      <c r="V39" s="1" t="e">
        <v>#N/A</v>
      </c>
      <c r="W39" s="1" t="e">
        <v>#N/A</v>
      </c>
      <c r="X39" s="1" t="e">
        <v>#N/A</v>
      </c>
      <c r="Y39" s="1" t="e">
        <v>#N/A</v>
      </c>
      <c r="Z39" s="1" t="e">
        <v>#N/A</v>
      </c>
    </row>
    <row r="40" spans="1:26" x14ac:dyDescent="0.25">
      <c r="A40" s="1" t="s">
        <v>747</v>
      </c>
      <c r="B40" t="s">
        <v>822</v>
      </c>
      <c r="C40" s="3">
        <v>45107</v>
      </c>
      <c r="D40" s="6">
        <f t="shared" si="10"/>
        <v>44925</v>
      </c>
      <c r="E40" s="6">
        <f t="shared" si="11"/>
        <v>44742</v>
      </c>
      <c r="F40" s="6">
        <f t="shared" si="12"/>
        <v>44560</v>
      </c>
      <c r="G40" s="6">
        <f t="shared" si="13"/>
        <v>44377</v>
      </c>
      <c r="H40" s="6">
        <f t="shared" si="14"/>
        <v>44195</v>
      </c>
      <c r="I40" s="6">
        <f t="shared" si="15"/>
        <v>44012</v>
      </c>
      <c r="J40" s="6">
        <f t="shared" si="16"/>
        <v>43829</v>
      </c>
      <c r="K40" s="6">
        <f t="shared" si="17"/>
        <v>43646</v>
      </c>
      <c r="L40" s="6">
        <f t="shared" si="18"/>
        <v>43464</v>
      </c>
      <c r="M40" s="6">
        <f t="shared" si="19"/>
        <v>43281</v>
      </c>
      <c r="N40" s="3">
        <v>45076</v>
      </c>
      <c r="O40" s="7">
        <v>10.33</v>
      </c>
      <c r="P40" s="8">
        <v>440.18200000000002</v>
      </c>
      <c r="Q40" s="1">
        <v>-217.916666666666</v>
      </c>
      <c r="R40" s="1">
        <v>-217.916666666666</v>
      </c>
      <c r="S40" s="1">
        <v>-217.916666666666</v>
      </c>
      <c r="T40" s="1" t="e">
        <v>#N/A</v>
      </c>
      <c r="U40" s="1" t="e">
        <v>#N/A</v>
      </c>
      <c r="V40" s="1" t="e">
        <v>#N/A</v>
      </c>
      <c r="W40" s="1" t="e">
        <v>#N/A</v>
      </c>
      <c r="X40" s="1" t="e">
        <v>#N/A</v>
      </c>
      <c r="Y40" s="1" t="e">
        <v>#N/A</v>
      </c>
      <c r="Z40" s="1" t="e">
        <v>#N/A</v>
      </c>
    </row>
    <row r="41" spans="1:26" x14ac:dyDescent="0.25">
      <c r="A41" s="1" t="s">
        <v>748</v>
      </c>
      <c r="B41" t="s">
        <v>823</v>
      </c>
      <c r="C41" s="3">
        <v>44981</v>
      </c>
      <c r="D41" s="6">
        <f t="shared" si="10"/>
        <v>44797</v>
      </c>
      <c r="E41" s="6">
        <f t="shared" si="11"/>
        <v>44616</v>
      </c>
      <c r="F41" s="6">
        <f t="shared" si="12"/>
        <v>44432</v>
      </c>
      <c r="G41" s="6">
        <f t="shared" si="13"/>
        <v>44251</v>
      </c>
      <c r="H41" s="6">
        <f t="shared" si="14"/>
        <v>44067</v>
      </c>
      <c r="I41" s="6">
        <f t="shared" si="15"/>
        <v>43885</v>
      </c>
      <c r="J41" s="6">
        <f t="shared" si="16"/>
        <v>43701</v>
      </c>
      <c r="K41" s="6">
        <f t="shared" si="17"/>
        <v>43520</v>
      </c>
      <c r="L41" s="6">
        <f t="shared" si="18"/>
        <v>43336</v>
      </c>
      <c r="M41" s="6">
        <f t="shared" si="19"/>
        <v>43155</v>
      </c>
      <c r="N41" s="3">
        <v>44967</v>
      </c>
      <c r="O41" s="7">
        <v>10.195</v>
      </c>
      <c r="P41" s="8">
        <v>439.65940000000001</v>
      </c>
      <c r="Q41" s="1">
        <v>-202.342382772722</v>
      </c>
      <c r="R41" s="1">
        <v>-226.13458531562699</v>
      </c>
      <c r="S41" s="1">
        <v>-217.916666666666</v>
      </c>
      <c r="T41" s="1" t="e">
        <v>#N/A</v>
      </c>
      <c r="U41" s="1" t="e">
        <v>#N/A</v>
      </c>
      <c r="V41" s="1" t="e">
        <v>#N/A</v>
      </c>
      <c r="W41" s="1" t="e">
        <v>#N/A</v>
      </c>
      <c r="X41" s="1" t="e">
        <v>#N/A</v>
      </c>
      <c r="Y41" s="1" t="e">
        <v>#N/A</v>
      </c>
      <c r="Z41" s="1" t="e">
        <v>#N/A</v>
      </c>
    </row>
    <row r="42" spans="1:26" x14ac:dyDescent="0.25">
      <c r="A42" s="1" t="s">
        <v>749</v>
      </c>
      <c r="B42" t="s">
        <v>824</v>
      </c>
      <c r="C42" s="3">
        <v>45135</v>
      </c>
      <c r="D42" s="6">
        <f t="shared" si="10"/>
        <v>44954</v>
      </c>
      <c r="E42" s="6">
        <f t="shared" si="11"/>
        <v>44770</v>
      </c>
      <c r="F42" s="6">
        <f t="shared" si="12"/>
        <v>44589</v>
      </c>
      <c r="G42" s="6">
        <f t="shared" si="13"/>
        <v>44405</v>
      </c>
      <c r="H42" s="6">
        <f t="shared" si="14"/>
        <v>44224</v>
      </c>
      <c r="I42" s="6">
        <f t="shared" si="15"/>
        <v>44040</v>
      </c>
      <c r="J42" s="6">
        <f t="shared" si="16"/>
        <v>43858</v>
      </c>
      <c r="K42" s="6">
        <f t="shared" si="17"/>
        <v>43674</v>
      </c>
      <c r="L42" s="6">
        <f t="shared" si="18"/>
        <v>43493</v>
      </c>
      <c r="M42" s="6">
        <f t="shared" si="19"/>
        <v>43309</v>
      </c>
      <c r="N42" s="3">
        <v>44988</v>
      </c>
      <c r="O42" s="7">
        <v>10.220000000000001</v>
      </c>
      <c r="P42" s="8">
        <v>439.49990000000003</v>
      </c>
      <c r="Q42" s="1">
        <v>-221.01983439395499</v>
      </c>
      <c r="R42" s="1">
        <v>-221.22505125752599</v>
      </c>
      <c r="S42" s="1">
        <v>-217.916666666666</v>
      </c>
      <c r="T42" s="1">
        <v>-217.916666666666</v>
      </c>
      <c r="U42" s="1" t="e">
        <v>#N/A</v>
      </c>
      <c r="V42" s="1" t="e">
        <v>#N/A</v>
      </c>
      <c r="W42" s="1" t="e">
        <v>#N/A</v>
      </c>
      <c r="X42" s="1" t="e">
        <v>#N/A</v>
      </c>
      <c r="Y42" s="1" t="e">
        <v>#N/A</v>
      </c>
      <c r="Z42" s="1" t="e">
        <v>#N/A</v>
      </c>
    </row>
    <row r="43" spans="1:26" x14ac:dyDescent="0.25">
      <c r="A43" s="1" t="s">
        <v>750</v>
      </c>
      <c r="B43" t="s">
        <v>825</v>
      </c>
      <c r="C43" s="3">
        <v>44932</v>
      </c>
      <c r="D43" s="6">
        <f t="shared" si="10"/>
        <v>44748</v>
      </c>
      <c r="E43" s="6">
        <f t="shared" si="11"/>
        <v>44567</v>
      </c>
      <c r="F43" s="6">
        <f t="shared" si="12"/>
        <v>44383</v>
      </c>
      <c r="G43" s="6">
        <f t="shared" si="13"/>
        <v>44202</v>
      </c>
      <c r="H43" s="6">
        <f t="shared" si="14"/>
        <v>44018</v>
      </c>
      <c r="I43" s="6">
        <f t="shared" si="15"/>
        <v>43836</v>
      </c>
      <c r="J43" s="6">
        <f t="shared" si="16"/>
        <v>43652</v>
      </c>
      <c r="K43" s="6">
        <f t="shared" si="17"/>
        <v>43471</v>
      </c>
      <c r="L43" s="6">
        <f t="shared" si="18"/>
        <v>43287</v>
      </c>
      <c r="M43" s="6">
        <f t="shared" si="19"/>
        <v>43106</v>
      </c>
      <c r="N43" s="3">
        <v>44368</v>
      </c>
      <c r="O43" s="7">
        <v>10.18</v>
      </c>
      <c r="P43" s="8">
        <v>439.01249999999999</v>
      </c>
      <c r="Q43" s="1">
        <v>-215.740790814669</v>
      </c>
      <c r="R43" s="1">
        <v>-220.14662902549099</v>
      </c>
      <c r="S43" s="1">
        <v>-217.916666666666</v>
      </c>
      <c r="T43" s="1" t="e">
        <v>#N/A</v>
      </c>
      <c r="U43" s="1" t="e">
        <v>#N/A</v>
      </c>
      <c r="V43" s="1" t="e">
        <v>#N/A</v>
      </c>
      <c r="W43" s="1" t="e">
        <v>#N/A</v>
      </c>
      <c r="X43" s="1" t="e">
        <v>#N/A</v>
      </c>
      <c r="Y43" s="1" t="e">
        <v>#N/A</v>
      </c>
      <c r="Z43" s="1" t="e">
        <v>#N/A</v>
      </c>
    </row>
    <row r="44" spans="1:26" x14ac:dyDescent="0.25">
      <c r="A44" s="1" t="s">
        <v>751</v>
      </c>
      <c r="B44" t="s">
        <v>826</v>
      </c>
      <c r="C44" s="3">
        <v>44904</v>
      </c>
      <c r="D44" s="6">
        <f t="shared" si="10"/>
        <v>44721</v>
      </c>
      <c r="E44" s="6">
        <f t="shared" si="11"/>
        <v>44539</v>
      </c>
      <c r="F44" s="6">
        <f t="shared" si="12"/>
        <v>44356</v>
      </c>
      <c r="G44" s="6">
        <f t="shared" si="13"/>
        <v>44174</v>
      </c>
      <c r="H44" s="6">
        <f t="shared" si="14"/>
        <v>43991</v>
      </c>
      <c r="I44" s="6">
        <f t="shared" si="15"/>
        <v>43808</v>
      </c>
      <c r="J44" s="6">
        <f t="shared" si="16"/>
        <v>43625</v>
      </c>
      <c r="K44" s="6">
        <f t="shared" si="17"/>
        <v>43443</v>
      </c>
      <c r="L44" s="6">
        <f t="shared" si="18"/>
        <v>43260</v>
      </c>
      <c r="M44" s="6">
        <f t="shared" si="19"/>
        <v>43078</v>
      </c>
      <c r="N44" s="3">
        <v>44897</v>
      </c>
      <c r="O44" s="7">
        <v>10.08</v>
      </c>
      <c r="P44" s="8">
        <v>434.7</v>
      </c>
      <c r="Q44" s="1">
        <v>-218.57143985068799</v>
      </c>
      <c r="R44" s="1">
        <v>-217.916666666666</v>
      </c>
      <c r="S44" s="1">
        <v>-217.916666666666</v>
      </c>
      <c r="T44" s="1" t="e">
        <v>#N/A</v>
      </c>
      <c r="U44" s="1" t="e">
        <v>#N/A</v>
      </c>
      <c r="V44" s="1" t="e">
        <v>#N/A</v>
      </c>
      <c r="W44" s="1" t="e">
        <v>#N/A</v>
      </c>
      <c r="X44" s="1" t="e">
        <v>#N/A</v>
      </c>
      <c r="Y44" s="1" t="e">
        <v>#N/A</v>
      </c>
      <c r="Z44" s="1" t="e">
        <v>#N/A</v>
      </c>
    </row>
    <row r="45" spans="1:26" x14ac:dyDescent="0.25">
      <c r="A45" s="1" t="s">
        <v>752</v>
      </c>
      <c r="B45" t="s">
        <v>827</v>
      </c>
      <c r="C45" s="3">
        <v>44925</v>
      </c>
      <c r="D45" s="6">
        <f t="shared" si="10"/>
        <v>44742</v>
      </c>
      <c r="E45" s="6">
        <f t="shared" si="11"/>
        <v>44560</v>
      </c>
      <c r="F45" s="6">
        <f t="shared" si="12"/>
        <v>44377</v>
      </c>
      <c r="G45" s="6">
        <f t="shared" si="13"/>
        <v>44195</v>
      </c>
      <c r="H45" s="6">
        <f t="shared" si="14"/>
        <v>44012</v>
      </c>
      <c r="I45" s="6">
        <f t="shared" si="15"/>
        <v>43829</v>
      </c>
      <c r="J45" s="6">
        <f t="shared" si="16"/>
        <v>43646</v>
      </c>
      <c r="K45" s="6">
        <f t="shared" si="17"/>
        <v>43464</v>
      </c>
      <c r="L45" s="6">
        <f t="shared" si="18"/>
        <v>43281</v>
      </c>
      <c r="M45" s="6">
        <f t="shared" si="19"/>
        <v>43099</v>
      </c>
      <c r="N45" s="3">
        <v>44910</v>
      </c>
      <c r="O45" s="7">
        <v>10.07</v>
      </c>
      <c r="P45" s="8">
        <v>434.2688</v>
      </c>
      <c r="Q45" s="1">
        <v>-218.23874262405201</v>
      </c>
      <c r="R45" s="1">
        <v>-217.916666666666</v>
      </c>
      <c r="S45" s="1">
        <v>-217.916666666666</v>
      </c>
      <c r="T45" s="1" t="e">
        <v>#N/A</v>
      </c>
      <c r="U45" s="1" t="e">
        <v>#N/A</v>
      </c>
      <c r="V45" s="1" t="e">
        <v>#N/A</v>
      </c>
      <c r="W45" s="1" t="e">
        <v>#N/A</v>
      </c>
      <c r="X45" s="1" t="e">
        <v>#N/A</v>
      </c>
      <c r="Y45" s="1" t="e">
        <v>#N/A</v>
      </c>
      <c r="Z45" s="1" t="e">
        <v>#N/A</v>
      </c>
    </row>
    <row r="46" spans="1:26" x14ac:dyDescent="0.25">
      <c r="A46" s="1" t="s">
        <v>753</v>
      </c>
      <c r="B46" t="s">
        <v>828</v>
      </c>
      <c r="C46" s="3">
        <v>44967</v>
      </c>
      <c r="D46" s="6">
        <f t="shared" si="10"/>
        <v>44783</v>
      </c>
      <c r="E46" s="6">
        <f t="shared" si="11"/>
        <v>44602</v>
      </c>
      <c r="F46" s="6">
        <f t="shared" si="12"/>
        <v>44418</v>
      </c>
      <c r="G46" s="6">
        <f t="shared" si="13"/>
        <v>44237</v>
      </c>
      <c r="H46" s="6">
        <f t="shared" si="14"/>
        <v>44053</v>
      </c>
      <c r="I46" s="6">
        <f t="shared" si="15"/>
        <v>43871</v>
      </c>
      <c r="J46" s="6">
        <f t="shared" si="16"/>
        <v>43687</v>
      </c>
      <c r="K46" s="6">
        <f t="shared" si="17"/>
        <v>43506</v>
      </c>
      <c r="L46" s="6">
        <f t="shared" si="18"/>
        <v>43322</v>
      </c>
      <c r="M46" s="6">
        <f t="shared" si="19"/>
        <v>43141</v>
      </c>
      <c r="N46" s="3">
        <v>44291</v>
      </c>
      <c r="O46" s="7">
        <v>9.9700000000000006</v>
      </c>
      <c r="P46" s="8">
        <v>429.95620000000002</v>
      </c>
      <c r="Q46" s="1">
        <v>-208.37507672674801</v>
      </c>
      <c r="R46" s="1">
        <v>-217.916666666666</v>
      </c>
      <c r="S46" s="1">
        <v>-217.916666666666</v>
      </c>
      <c r="T46" s="1" t="e">
        <v>#N/A</v>
      </c>
      <c r="U46" s="1" t="e">
        <v>#N/A</v>
      </c>
      <c r="V46" s="1" t="e">
        <v>#N/A</v>
      </c>
      <c r="W46" s="1" t="e">
        <v>#N/A</v>
      </c>
      <c r="X46" s="1" t="e">
        <v>#N/A</v>
      </c>
      <c r="Y46" s="1" t="e">
        <v>#N/A</v>
      </c>
      <c r="Z46" s="1" t="e">
        <v>#N/A</v>
      </c>
    </row>
    <row r="47" spans="1:26" x14ac:dyDescent="0.25">
      <c r="A47" s="1" t="s">
        <v>754</v>
      </c>
      <c r="B47" t="s">
        <v>829</v>
      </c>
      <c r="C47" s="3">
        <v>44904</v>
      </c>
      <c r="D47" s="6">
        <f t="shared" si="10"/>
        <v>44721</v>
      </c>
      <c r="E47" s="6">
        <f t="shared" si="11"/>
        <v>44539</v>
      </c>
      <c r="F47" s="6">
        <f t="shared" si="12"/>
        <v>44356</v>
      </c>
      <c r="G47" s="6">
        <f t="shared" si="13"/>
        <v>44174</v>
      </c>
      <c r="H47" s="6">
        <f t="shared" si="14"/>
        <v>43991</v>
      </c>
      <c r="I47" s="6">
        <f t="shared" si="15"/>
        <v>43808</v>
      </c>
      <c r="J47" s="6">
        <f t="shared" si="16"/>
        <v>43625</v>
      </c>
      <c r="K47" s="6">
        <f t="shared" si="17"/>
        <v>43443</v>
      </c>
      <c r="L47" s="6">
        <f t="shared" si="18"/>
        <v>43260</v>
      </c>
      <c r="M47" s="6">
        <f t="shared" si="19"/>
        <v>43078</v>
      </c>
      <c r="N47" s="3">
        <v>44232</v>
      </c>
      <c r="O47" s="7">
        <v>10.68</v>
      </c>
      <c r="P47" s="8">
        <v>404.83819999999997</v>
      </c>
      <c r="Q47" s="1">
        <v>-217.66368013511999</v>
      </c>
      <c r="R47" s="1">
        <v>-220.15234356772399</v>
      </c>
      <c r="S47" s="1">
        <v>-217.916666666666</v>
      </c>
      <c r="T47" s="1" t="e">
        <v>#N/A</v>
      </c>
      <c r="U47" s="1" t="e">
        <v>#N/A</v>
      </c>
      <c r="V47" s="1" t="e">
        <v>#N/A</v>
      </c>
      <c r="W47" s="1" t="e">
        <v>#N/A</v>
      </c>
      <c r="X47" s="1" t="e">
        <v>#N/A</v>
      </c>
      <c r="Y47" s="1" t="e">
        <v>#N/A</v>
      </c>
      <c r="Z47" s="1" t="e">
        <v>#N/A</v>
      </c>
    </row>
    <row r="48" spans="1:26" x14ac:dyDescent="0.25">
      <c r="A48" s="1" t="s">
        <v>685</v>
      </c>
      <c r="B48" t="s">
        <v>760</v>
      </c>
      <c r="C48" s="3">
        <v>45768</v>
      </c>
      <c r="D48" s="6">
        <f t="shared" si="10"/>
        <v>45586</v>
      </c>
      <c r="E48" s="6">
        <f t="shared" si="11"/>
        <v>45403</v>
      </c>
      <c r="F48" s="6">
        <f t="shared" si="12"/>
        <v>45220</v>
      </c>
      <c r="G48" s="6">
        <f t="shared" si="13"/>
        <v>45037</v>
      </c>
      <c r="H48" s="6">
        <f t="shared" si="14"/>
        <v>44855</v>
      </c>
      <c r="I48" s="6">
        <f t="shared" si="15"/>
        <v>44672</v>
      </c>
      <c r="J48" s="6">
        <f t="shared" si="16"/>
        <v>44490</v>
      </c>
      <c r="K48" s="6">
        <f t="shared" si="17"/>
        <v>44307</v>
      </c>
      <c r="L48" s="6">
        <f t="shared" si="18"/>
        <v>44125</v>
      </c>
      <c r="M48" s="6">
        <f t="shared" si="19"/>
        <v>43942</v>
      </c>
      <c r="N48" s="3">
        <v>43948</v>
      </c>
      <c r="O48" s="7">
        <v>34.64</v>
      </c>
      <c r="P48" s="8">
        <v>4208.8465999999999</v>
      </c>
      <c r="Q48" s="1">
        <v>76.957326276881801</v>
      </c>
      <c r="R48" s="1">
        <v>71.971555236195996</v>
      </c>
      <c r="S48" s="1">
        <v>77.643840879998095</v>
      </c>
      <c r="T48" s="1">
        <v>81.971833311444598</v>
      </c>
      <c r="U48" s="1">
        <v>72.4948208244939</v>
      </c>
      <c r="V48" s="1">
        <v>57.841117771186802</v>
      </c>
      <c r="W48" s="1">
        <v>56.640717781933503</v>
      </c>
      <c r="X48" s="1">
        <v>70.248899521471401</v>
      </c>
      <c r="Y48" s="1">
        <v>80.611791002739494</v>
      </c>
      <c r="Z48" s="1">
        <v>81.318771605835195</v>
      </c>
    </row>
    <row r="49" spans="1:26" x14ac:dyDescent="0.25">
      <c r="A49" s="1" t="s">
        <v>682</v>
      </c>
      <c r="B49" t="s">
        <v>757</v>
      </c>
      <c r="C49" s="3">
        <v>45296</v>
      </c>
      <c r="D49" s="6">
        <f t="shared" si="10"/>
        <v>45112</v>
      </c>
      <c r="E49" s="6">
        <f t="shared" si="11"/>
        <v>44931</v>
      </c>
      <c r="F49" s="6">
        <f t="shared" si="12"/>
        <v>44747</v>
      </c>
      <c r="G49" s="6">
        <f t="shared" si="13"/>
        <v>44566</v>
      </c>
      <c r="H49" s="6">
        <f t="shared" si="14"/>
        <v>44382</v>
      </c>
      <c r="I49" s="6">
        <f t="shared" si="15"/>
        <v>44201</v>
      </c>
      <c r="J49" s="6">
        <f t="shared" si="16"/>
        <v>44017</v>
      </c>
      <c r="K49" s="6">
        <f t="shared" si="17"/>
        <v>43835</v>
      </c>
      <c r="L49" s="6">
        <f t="shared" si="18"/>
        <v>43651</v>
      </c>
      <c r="M49" s="6">
        <f t="shared" si="19"/>
        <v>43470</v>
      </c>
      <c r="N49" s="3">
        <v>44645</v>
      </c>
      <c r="O49" s="7">
        <v>31.41</v>
      </c>
      <c r="P49" s="8">
        <v>15676.8598</v>
      </c>
      <c r="Q49" s="1">
        <v>9.6008864802236502</v>
      </c>
      <c r="R49" s="1">
        <v>18.1731588616972</v>
      </c>
      <c r="S49" s="1">
        <v>40.122155049604302</v>
      </c>
      <c r="T49" s="1">
        <v>33.033807297125101</v>
      </c>
      <c r="U49" s="1">
        <v>38.0356268159384</v>
      </c>
      <c r="V49" s="1">
        <v>25.1355143223041</v>
      </c>
      <c r="W49" s="1">
        <v>-39.281524899357699</v>
      </c>
      <c r="X49" s="1">
        <v>-29.277044114616402</v>
      </c>
      <c r="Y49" s="1">
        <v>-40.921836685205001</v>
      </c>
      <c r="Z49" s="1">
        <v>-68.719049514433195</v>
      </c>
    </row>
    <row r="50" spans="1:26" x14ac:dyDescent="0.25">
      <c r="A50" s="1" t="s">
        <v>729</v>
      </c>
      <c r="B50" t="s">
        <v>804</v>
      </c>
      <c r="C50" s="3">
        <v>45555</v>
      </c>
      <c r="D50" s="6">
        <f t="shared" si="10"/>
        <v>45371</v>
      </c>
      <c r="E50" s="6">
        <f t="shared" si="11"/>
        <v>45189</v>
      </c>
      <c r="F50" s="6">
        <f t="shared" si="12"/>
        <v>45005</v>
      </c>
      <c r="G50" s="6">
        <f t="shared" si="13"/>
        <v>44824</v>
      </c>
      <c r="H50" s="6">
        <f t="shared" si="14"/>
        <v>44640</v>
      </c>
      <c r="I50" s="6">
        <f t="shared" si="15"/>
        <v>44459</v>
      </c>
      <c r="J50" s="6">
        <f t="shared" si="16"/>
        <v>44275</v>
      </c>
      <c r="K50" s="6">
        <f t="shared" si="17"/>
        <v>44094</v>
      </c>
      <c r="L50" s="6">
        <f t="shared" si="18"/>
        <v>43910</v>
      </c>
      <c r="M50" s="6">
        <f t="shared" si="19"/>
        <v>43728</v>
      </c>
      <c r="N50" s="3">
        <v>44701</v>
      </c>
      <c r="O50" s="7">
        <v>28.88</v>
      </c>
      <c r="P50" s="8">
        <v>533.84389999999996</v>
      </c>
      <c r="Q50" s="1">
        <v>28.901733739744301</v>
      </c>
      <c r="R50" s="1">
        <v>22.172967253150301</v>
      </c>
      <c r="S50" s="1">
        <v>33.551152386465901</v>
      </c>
      <c r="T50" s="1">
        <v>39.203976194697702</v>
      </c>
      <c r="U50" s="1">
        <v>38.594655017809202</v>
      </c>
      <c r="V50" s="1">
        <v>14.2126213091365</v>
      </c>
      <c r="W50" s="1">
        <v>-3.4019077457486002</v>
      </c>
      <c r="X50" s="1">
        <v>-33.143428817956199</v>
      </c>
      <c r="Y50" s="1">
        <v>-161.265226944022</v>
      </c>
      <c r="Z50" s="1">
        <v>-176.62177808305299</v>
      </c>
    </row>
    <row r="51" spans="1:26" x14ac:dyDescent="0.25">
      <c r="A51" s="1" t="s">
        <v>680</v>
      </c>
      <c r="B51" t="s">
        <v>755</v>
      </c>
      <c r="C51" s="3">
        <v>45611</v>
      </c>
      <c r="D51" s="6">
        <f t="shared" si="10"/>
        <v>45427</v>
      </c>
      <c r="E51" s="6">
        <f t="shared" si="11"/>
        <v>45245</v>
      </c>
      <c r="F51" s="6">
        <f t="shared" si="12"/>
        <v>45061</v>
      </c>
      <c r="G51" s="6">
        <f t="shared" si="13"/>
        <v>44880</v>
      </c>
      <c r="H51" s="6">
        <f t="shared" si="14"/>
        <v>44696</v>
      </c>
      <c r="I51" s="6">
        <f t="shared" si="15"/>
        <v>44515</v>
      </c>
      <c r="J51" s="6">
        <f t="shared" si="16"/>
        <v>44331</v>
      </c>
      <c r="K51" s="6">
        <f t="shared" si="17"/>
        <v>44150</v>
      </c>
      <c r="L51" s="6">
        <f t="shared" si="18"/>
        <v>43966</v>
      </c>
      <c r="M51" s="6">
        <f t="shared" si="19"/>
        <v>43784</v>
      </c>
      <c r="N51" s="3">
        <v>44503</v>
      </c>
      <c r="O51" s="7">
        <v>755.03</v>
      </c>
      <c r="P51" s="8">
        <v>44310.747600000002</v>
      </c>
      <c r="Q51" s="1">
        <v>-46.191167932842497</v>
      </c>
      <c r="R51" s="1">
        <v>-35.564476996331599</v>
      </c>
      <c r="S51" s="1">
        <v>-25.995174886825101</v>
      </c>
      <c r="T51" s="1">
        <v>-35.783769462082901</v>
      </c>
      <c r="U51" s="1">
        <v>-42.646056232822403</v>
      </c>
      <c r="V51" s="1">
        <v>-40.941146301776598</v>
      </c>
      <c r="W51" s="1">
        <v>-10.2698752849972</v>
      </c>
      <c r="X51" s="1">
        <v>3.2446956791978399</v>
      </c>
      <c r="Y51" s="1">
        <v>3.0752018804518002</v>
      </c>
      <c r="Z51" s="1">
        <v>-7.0535377408092303</v>
      </c>
    </row>
    <row r="52" spans="1:26" x14ac:dyDescent="0.25">
      <c r="A52" s="1" t="s">
        <v>686</v>
      </c>
      <c r="B52" t="s">
        <v>761</v>
      </c>
      <c r="C52" s="3">
        <v>45616</v>
      </c>
      <c r="D52" s="6">
        <f t="shared" si="10"/>
        <v>45432</v>
      </c>
      <c r="E52" s="6">
        <f t="shared" si="11"/>
        <v>45250</v>
      </c>
      <c r="F52" s="6">
        <f t="shared" si="12"/>
        <v>45066</v>
      </c>
      <c r="G52" s="6">
        <f t="shared" si="13"/>
        <v>44885</v>
      </c>
      <c r="H52" s="6">
        <f t="shared" si="14"/>
        <v>44701</v>
      </c>
      <c r="I52" s="6">
        <f t="shared" si="15"/>
        <v>44520</v>
      </c>
      <c r="J52" s="6">
        <f t="shared" si="16"/>
        <v>44336</v>
      </c>
      <c r="K52" s="6">
        <f t="shared" si="17"/>
        <v>44155</v>
      </c>
      <c r="L52" s="6">
        <f t="shared" si="18"/>
        <v>43971</v>
      </c>
      <c r="M52" s="6">
        <f t="shared" si="19"/>
        <v>43789</v>
      </c>
      <c r="N52" s="3">
        <v>44348</v>
      </c>
      <c r="O52" s="7">
        <v>36.96</v>
      </c>
      <c r="P52" s="8">
        <v>4006.4825000000001</v>
      </c>
      <c r="Q52" s="1">
        <v>-103.111100589982</v>
      </c>
      <c r="R52" s="1">
        <v>-75.031057536972099</v>
      </c>
      <c r="S52" s="1">
        <v>-59.1390193857832</v>
      </c>
      <c r="T52" s="1">
        <v>-71.1246699128899</v>
      </c>
      <c r="U52" s="1">
        <v>-69.882452011452997</v>
      </c>
      <c r="V52" s="1">
        <v>-71.076641215889893</v>
      </c>
      <c r="W52" s="1">
        <v>-95.379712671585906</v>
      </c>
      <c r="X52" s="1">
        <v>-92.795218624353694</v>
      </c>
      <c r="Y52" s="1">
        <v>-59.984453650417599</v>
      </c>
      <c r="Z52" s="1">
        <v>-46.587541145650903</v>
      </c>
    </row>
    <row r="53" spans="1:26" x14ac:dyDescent="0.25">
      <c r="A53" s="1" t="s">
        <v>720</v>
      </c>
      <c r="B53" t="s">
        <v>795</v>
      </c>
      <c r="C53" s="3">
        <v>44862</v>
      </c>
      <c r="D53" s="6">
        <f t="shared" si="10"/>
        <v>44679</v>
      </c>
      <c r="E53" s="6">
        <f t="shared" si="11"/>
        <v>44497</v>
      </c>
      <c r="F53" s="6">
        <f t="shared" si="12"/>
        <v>44314</v>
      </c>
      <c r="G53" s="6">
        <f t="shared" si="13"/>
        <v>44132</v>
      </c>
      <c r="H53" s="6">
        <f t="shared" si="14"/>
        <v>43949</v>
      </c>
      <c r="I53" s="6">
        <f t="shared" si="15"/>
        <v>43766</v>
      </c>
      <c r="J53" s="6">
        <f t="shared" si="16"/>
        <v>43583</v>
      </c>
      <c r="K53" s="6">
        <f t="shared" si="17"/>
        <v>43401</v>
      </c>
      <c r="L53" s="6">
        <f t="shared" si="18"/>
        <v>43218</v>
      </c>
      <c r="M53" s="6">
        <f t="shared" si="19"/>
        <v>43036</v>
      </c>
      <c r="N53" s="3">
        <v>43542</v>
      </c>
      <c r="O53" s="7">
        <v>5.7</v>
      </c>
      <c r="P53" s="8">
        <v>623.57889999999998</v>
      </c>
      <c r="Q53" s="1">
        <v>-100.70920748876701</v>
      </c>
      <c r="R53" s="1">
        <v>-98.581244251081998</v>
      </c>
      <c r="S53" s="1">
        <v>-86.717239009972303</v>
      </c>
      <c r="T53" s="1">
        <v>-88.966597709829202</v>
      </c>
      <c r="U53" s="1">
        <v>-93.611374265521903</v>
      </c>
      <c r="V53" s="1">
        <v>-82.431198820265905</v>
      </c>
      <c r="W53" s="1">
        <v>-119.675869822777</v>
      </c>
      <c r="X53" s="1">
        <v>-87.923619025713194</v>
      </c>
      <c r="Y53" s="1">
        <v>-124.702007079636</v>
      </c>
      <c r="Z53" s="1">
        <v>-114.056347040874</v>
      </c>
    </row>
    <row r="54" spans="1:26" x14ac:dyDescent="0.25">
      <c r="A54" s="1" t="s">
        <v>726</v>
      </c>
      <c r="B54" t="s">
        <v>801</v>
      </c>
      <c r="C54" s="3">
        <v>45296</v>
      </c>
      <c r="D54" s="6">
        <f t="shared" si="10"/>
        <v>45112</v>
      </c>
      <c r="E54" s="6">
        <f t="shared" si="11"/>
        <v>44931</v>
      </c>
      <c r="F54" s="6">
        <f t="shared" si="12"/>
        <v>44747</v>
      </c>
      <c r="G54" s="6">
        <f t="shared" si="13"/>
        <v>44566</v>
      </c>
      <c r="H54" s="6">
        <f t="shared" si="14"/>
        <v>44382</v>
      </c>
      <c r="I54" s="6">
        <f t="shared" si="15"/>
        <v>44201</v>
      </c>
      <c r="J54" s="6">
        <f t="shared" si="16"/>
        <v>44017</v>
      </c>
      <c r="K54" s="6">
        <f t="shared" si="17"/>
        <v>43835</v>
      </c>
      <c r="L54" s="6">
        <f t="shared" si="18"/>
        <v>43651</v>
      </c>
      <c r="M54" s="6">
        <f t="shared" si="19"/>
        <v>43470</v>
      </c>
      <c r="N54" s="3">
        <v>43501</v>
      </c>
      <c r="O54" s="7">
        <v>7.34</v>
      </c>
      <c r="P54" s="8">
        <v>550.98879999999997</v>
      </c>
      <c r="Q54" s="1">
        <v>-78.750269233751197</v>
      </c>
      <c r="R54" s="1">
        <v>-79.466460491315203</v>
      </c>
      <c r="S54" s="1">
        <v>-81.647172185940306</v>
      </c>
      <c r="T54" s="1">
        <v>-87.906176023709605</v>
      </c>
      <c r="U54" s="1">
        <v>-91.735644369057397</v>
      </c>
      <c r="V54" s="1">
        <v>-104.928778737831</v>
      </c>
      <c r="W54" s="1">
        <v>-106.22755862391899</v>
      </c>
      <c r="X54" s="1">
        <v>-107.93826768564</v>
      </c>
      <c r="Y54" s="1">
        <v>-129.11977874516199</v>
      </c>
      <c r="Z54" s="1">
        <v>-135.95632047232701</v>
      </c>
    </row>
    <row r="55" spans="1:26" x14ac:dyDescent="0.25">
      <c r="A55" s="1" t="s">
        <v>713</v>
      </c>
      <c r="B55" t="s">
        <v>788</v>
      </c>
      <c r="C55" s="3">
        <v>45812</v>
      </c>
      <c r="D55" s="6">
        <f t="shared" si="10"/>
        <v>45630</v>
      </c>
      <c r="E55" s="6">
        <f t="shared" si="11"/>
        <v>45447</v>
      </c>
      <c r="F55" s="6">
        <f t="shared" si="12"/>
        <v>45264</v>
      </c>
      <c r="G55" s="6">
        <f t="shared" si="13"/>
        <v>45081</v>
      </c>
      <c r="H55" s="6">
        <f t="shared" si="14"/>
        <v>44899</v>
      </c>
      <c r="I55" s="6">
        <f t="shared" si="15"/>
        <v>44716</v>
      </c>
      <c r="J55" s="6">
        <f t="shared" si="16"/>
        <v>44534</v>
      </c>
      <c r="K55" s="6">
        <f t="shared" si="17"/>
        <v>44351</v>
      </c>
      <c r="L55" s="6">
        <f t="shared" si="18"/>
        <v>44169</v>
      </c>
      <c r="M55" s="6">
        <f t="shared" si="19"/>
        <v>43986</v>
      </c>
      <c r="N55" s="3">
        <v>44005</v>
      </c>
      <c r="O55" s="7">
        <v>15.76</v>
      </c>
      <c r="P55" s="8">
        <v>720.70950000000005</v>
      </c>
      <c r="Q55" s="1">
        <v>-132.46396338246001</v>
      </c>
      <c r="R55" s="1">
        <v>-132.87968560559699</v>
      </c>
      <c r="S55" s="1">
        <v>-133.07541572981401</v>
      </c>
      <c r="T55" s="1">
        <v>-147.29717478773401</v>
      </c>
      <c r="U55" s="1">
        <v>-146.23103783402601</v>
      </c>
      <c r="V55" s="1">
        <v>-134.49041318795199</v>
      </c>
      <c r="W55" s="1">
        <v>-118.56975324982299</v>
      </c>
      <c r="X55" s="1">
        <v>-112.583152189199</v>
      </c>
      <c r="Y55" s="1">
        <v>-127.290892203631</v>
      </c>
      <c r="Z55" s="1">
        <v>-126.075459992348</v>
      </c>
    </row>
    <row r="56" spans="1:26" x14ac:dyDescent="0.25">
      <c r="A56" s="1" t="s">
        <v>684</v>
      </c>
      <c r="B56" t="s">
        <v>759</v>
      </c>
      <c r="C56" s="3">
        <v>45818</v>
      </c>
      <c r="D56" s="6">
        <f t="shared" si="10"/>
        <v>45636</v>
      </c>
      <c r="E56" s="6">
        <f t="shared" si="11"/>
        <v>45453</v>
      </c>
      <c r="F56" s="6">
        <f t="shared" si="12"/>
        <v>45270</v>
      </c>
      <c r="G56" s="6">
        <f t="shared" si="13"/>
        <v>45087</v>
      </c>
      <c r="H56" s="6">
        <f t="shared" si="14"/>
        <v>44905</v>
      </c>
      <c r="I56" s="6">
        <f t="shared" si="15"/>
        <v>44722</v>
      </c>
      <c r="J56" s="6">
        <f t="shared" si="16"/>
        <v>44540</v>
      </c>
      <c r="K56" s="6">
        <f t="shared" si="17"/>
        <v>44357</v>
      </c>
      <c r="L56" s="6">
        <f t="shared" si="18"/>
        <v>44175</v>
      </c>
      <c r="M56" s="6">
        <f t="shared" si="19"/>
        <v>43992</v>
      </c>
      <c r="N56" s="3">
        <v>44217</v>
      </c>
      <c r="O56" s="7">
        <v>54.12</v>
      </c>
      <c r="P56" s="8">
        <v>5434.2974000000004</v>
      </c>
      <c r="Q56" s="1">
        <v>-172.133990461595</v>
      </c>
      <c r="R56" s="1">
        <v>-142.81801066324499</v>
      </c>
      <c r="S56" s="1">
        <v>-143.82672868563401</v>
      </c>
      <c r="T56" s="1">
        <v>-147.28617913418501</v>
      </c>
      <c r="U56" s="1">
        <v>-137.532935095619</v>
      </c>
      <c r="V56" s="1">
        <v>-141.365660068262</v>
      </c>
      <c r="W56" s="1">
        <v>-150.08092741823799</v>
      </c>
      <c r="X56" s="1">
        <v>-165.59302394378699</v>
      </c>
      <c r="Y56" s="1">
        <v>-182.765212737403</v>
      </c>
      <c r="Z56" s="1">
        <v>-187.51071600577399</v>
      </c>
    </row>
    <row r="57" spans="1:26" x14ac:dyDescent="0.25">
      <c r="A57" s="1" t="s">
        <v>681</v>
      </c>
      <c r="B57" t="s">
        <v>756</v>
      </c>
      <c r="C57" s="3">
        <v>45527</v>
      </c>
      <c r="D57" s="6">
        <f t="shared" si="10"/>
        <v>45345</v>
      </c>
      <c r="E57" s="6">
        <f t="shared" si="11"/>
        <v>45161</v>
      </c>
      <c r="F57" s="6">
        <f t="shared" si="12"/>
        <v>44980</v>
      </c>
      <c r="G57" s="6">
        <f t="shared" si="13"/>
        <v>44796</v>
      </c>
      <c r="H57" s="6">
        <f t="shared" si="14"/>
        <v>44615</v>
      </c>
      <c r="I57" s="6">
        <f t="shared" si="15"/>
        <v>44431</v>
      </c>
      <c r="J57" s="6">
        <f t="shared" si="16"/>
        <v>44250</v>
      </c>
      <c r="K57" s="6">
        <f t="shared" si="17"/>
        <v>44066</v>
      </c>
      <c r="L57" s="6">
        <f t="shared" si="18"/>
        <v>43884</v>
      </c>
      <c r="M57" s="6">
        <f t="shared" si="19"/>
        <v>43700</v>
      </c>
      <c r="N57" s="3">
        <v>45155</v>
      </c>
      <c r="O57" s="7">
        <v>1.226</v>
      </c>
      <c r="P57" s="8">
        <v>22077.973000000002</v>
      </c>
      <c r="Q57" s="1">
        <v>-181.104721800607</v>
      </c>
      <c r="R57" s="1">
        <v>-191.278971192076</v>
      </c>
      <c r="S57" s="1">
        <v>-149.74537316080901</v>
      </c>
      <c r="T57" s="1">
        <v>-151.357154119185</v>
      </c>
      <c r="U57" s="1">
        <v>-153.88879211975501</v>
      </c>
      <c r="V57" s="1">
        <v>-141.44036077179399</v>
      </c>
      <c r="W57" s="1">
        <v>-149.47566786840201</v>
      </c>
      <c r="X57" s="1">
        <v>-156.46090982065101</v>
      </c>
      <c r="Y57" s="1">
        <v>-160.45614206679099</v>
      </c>
      <c r="Z57" s="1">
        <v>-165.85509663888101</v>
      </c>
    </row>
    <row r="58" spans="1:26" x14ac:dyDescent="0.25">
      <c r="A58" s="1" t="s">
        <v>687</v>
      </c>
      <c r="B58" t="s">
        <v>762</v>
      </c>
      <c r="C58" s="3">
        <v>45810</v>
      </c>
      <c r="D58" s="6">
        <f t="shared" si="10"/>
        <v>45628</v>
      </c>
      <c r="E58" s="6">
        <f t="shared" si="11"/>
        <v>45445</v>
      </c>
      <c r="F58" s="6">
        <f t="shared" si="12"/>
        <v>45262</v>
      </c>
      <c r="G58" s="6">
        <f t="shared" si="13"/>
        <v>45079</v>
      </c>
      <c r="H58" s="6">
        <f t="shared" si="14"/>
        <v>44897</v>
      </c>
      <c r="I58" s="6">
        <f t="shared" si="15"/>
        <v>44714</v>
      </c>
      <c r="J58" s="6">
        <f t="shared" si="16"/>
        <v>44532</v>
      </c>
      <c r="K58" s="6">
        <f t="shared" si="17"/>
        <v>44349</v>
      </c>
      <c r="L58" s="6">
        <f t="shared" si="18"/>
        <v>44167</v>
      </c>
      <c r="M58" s="6">
        <f t="shared" si="19"/>
        <v>43984</v>
      </c>
      <c r="N58" s="3">
        <v>44355</v>
      </c>
      <c r="O58" s="7">
        <v>28.93</v>
      </c>
      <c r="P58" s="8">
        <v>3332.9587999999999</v>
      </c>
      <c r="Q58" s="1">
        <v>-79.466647432896096</v>
      </c>
      <c r="R58" s="1">
        <v>-104.532708860515</v>
      </c>
      <c r="S58" s="1">
        <v>-104.18821635020601</v>
      </c>
      <c r="T58" s="1">
        <v>-66.304493006914996</v>
      </c>
      <c r="U58" s="1">
        <v>-134.01653695901399</v>
      </c>
      <c r="V58" s="1">
        <v>-146.218292360813</v>
      </c>
      <c r="W58" s="1">
        <v>-137.62629442903901</v>
      </c>
      <c r="X58" s="1">
        <v>-126.389533512241</v>
      </c>
      <c r="Y58" s="1">
        <v>-113.76752156123101</v>
      </c>
      <c r="Z58" s="1">
        <v>-108.14617857818099</v>
      </c>
    </row>
    <row r="59" spans="1:26" x14ac:dyDescent="0.25">
      <c r="A59" s="1" t="s">
        <v>693</v>
      </c>
      <c r="B59" t="s">
        <v>768</v>
      </c>
      <c r="C59" s="3">
        <v>45135</v>
      </c>
      <c r="D59" s="6">
        <f t="shared" si="10"/>
        <v>44954</v>
      </c>
      <c r="E59" s="6">
        <f t="shared" si="11"/>
        <v>44770</v>
      </c>
      <c r="F59" s="6">
        <f t="shared" si="12"/>
        <v>44589</v>
      </c>
      <c r="G59" s="6">
        <f t="shared" si="13"/>
        <v>44405</v>
      </c>
      <c r="H59" s="6">
        <f t="shared" si="14"/>
        <v>44224</v>
      </c>
      <c r="I59" s="6">
        <f t="shared" si="15"/>
        <v>44040</v>
      </c>
      <c r="J59" s="6">
        <f t="shared" si="16"/>
        <v>43858</v>
      </c>
      <c r="K59" s="6">
        <f t="shared" si="17"/>
        <v>43674</v>
      </c>
      <c r="L59" s="6">
        <f t="shared" si="18"/>
        <v>43493</v>
      </c>
      <c r="M59" s="6">
        <f t="shared" si="19"/>
        <v>43309</v>
      </c>
      <c r="N59" s="3">
        <v>44238</v>
      </c>
      <c r="O59" s="7">
        <v>54.5</v>
      </c>
      <c r="P59" s="8">
        <v>1488.0407</v>
      </c>
      <c r="Q59" s="1">
        <v>-158.53148591549601</v>
      </c>
      <c r="R59" s="1">
        <v>-141.72650356718401</v>
      </c>
      <c r="S59" s="1">
        <v>-153.85945143836099</v>
      </c>
      <c r="T59" s="1">
        <v>-159.44379365819901</v>
      </c>
      <c r="U59" s="1">
        <v>-163.692982993344</v>
      </c>
      <c r="V59" s="1">
        <v>-170.48637596713399</v>
      </c>
      <c r="W59" s="1">
        <v>-177.83237048176801</v>
      </c>
      <c r="X59" s="1">
        <v>-178.60948973461299</v>
      </c>
      <c r="Y59" s="1">
        <v>-179.32665240365799</v>
      </c>
      <c r="Z59" s="1" t="e">
        <v>#N/A</v>
      </c>
    </row>
    <row r="60" spans="1:26" x14ac:dyDescent="0.25">
      <c r="A60" s="1" t="s">
        <v>690</v>
      </c>
      <c r="B60" t="s">
        <v>765</v>
      </c>
      <c r="C60" s="3">
        <v>45611</v>
      </c>
      <c r="D60" s="6">
        <f t="shared" si="10"/>
        <v>45427</v>
      </c>
      <c r="E60" s="6">
        <f t="shared" si="11"/>
        <v>45245</v>
      </c>
      <c r="F60" s="6">
        <f t="shared" si="12"/>
        <v>45061</v>
      </c>
      <c r="G60" s="6">
        <f t="shared" si="13"/>
        <v>44880</v>
      </c>
      <c r="H60" s="6">
        <f t="shared" si="14"/>
        <v>44696</v>
      </c>
      <c r="I60" s="6">
        <f t="shared" si="15"/>
        <v>44515</v>
      </c>
      <c r="J60" s="6">
        <f t="shared" si="16"/>
        <v>44331</v>
      </c>
      <c r="K60" s="6">
        <f t="shared" si="17"/>
        <v>44150</v>
      </c>
      <c r="L60" s="6">
        <f t="shared" si="18"/>
        <v>43966</v>
      </c>
      <c r="M60" s="6">
        <f t="shared" si="19"/>
        <v>43784</v>
      </c>
      <c r="N60" s="3">
        <v>44456</v>
      </c>
      <c r="O60" s="7">
        <v>33.47</v>
      </c>
      <c r="P60" s="8">
        <v>2766.3658</v>
      </c>
      <c r="Q60" s="1">
        <v>-30.803857016682599</v>
      </c>
      <c r="R60" s="1">
        <v>-100.287604436902</v>
      </c>
      <c r="S60" s="1">
        <v>-145.81013043631901</v>
      </c>
      <c r="T60" s="1">
        <v>-158.05920228834799</v>
      </c>
      <c r="U60" s="1">
        <v>-170.37402374058601</v>
      </c>
      <c r="V60" s="1">
        <v>-173.22530399843899</v>
      </c>
      <c r="W60" s="1" t="e">
        <v>#N/A</v>
      </c>
      <c r="X60" s="1" t="e">
        <v>#N/A</v>
      </c>
      <c r="Y60" s="1" t="e">
        <v>#N/A</v>
      </c>
      <c r="Z60" s="1" t="e">
        <v>#N/A</v>
      </c>
    </row>
    <row r="61" spans="1:26" x14ac:dyDescent="0.25">
      <c r="A61" s="1" t="s">
        <v>688</v>
      </c>
      <c r="B61" t="s">
        <v>763</v>
      </c>
      <c r="C61" s="3">
        <v>45740</v>
      </c>
      <c r="D61" s="6">
        <f t="shared" si="10"/>
        <v>45559</v>
      </c>
      <c r="E61" s="6">
        <f t="shared" si="11"/>
        <v>45375</v>
      </c>
      <c r="F61" s="6">
        <f t="shared" si="12"/>
        <v>45193</v>
      </c>
      <c r="G61" s="6">
        <f t="shared" si="13"/>
        <v>45009</v>
      </c>
      <c r="H61" s="6">
        <f t="shared" si="14"/>
        <v>44828</v>
      </c>
      <c r="I61" s="6">
        <f t="shared" si="15"/>
        <v>44644</v>
      </c>
      <c r="J61" s="6">
        <f t="shared" si="16"/>
        <v>44463</v>
      </c>
      <c r="K61" s="6">
        <f t="shared" si="17"/>
        <v>44279</v>
      </c>
      <c r="L61" s="6">
        <f t="shared" si="18"/>
        <v>44098</v>
      </c>
      <c r="M61" s="6">
        <f t="shared" si="19"/>
        <v>43914</v>
      </c>
      <c r="N61" s="3">
        <v>44603</v>
      </c>
      <c r="O61" s="7">
        <v>106</v>
      </c>
      <c r="P61" s="8">
        <v>2974.1904</v>
      </c>
      <c r="Q61" s="1">
        <v>-206.64780264992501</v>
      </c>
      <c r="R61" s="1">
        <v>-198.15881990014401</v>
      </c>
      <c r="S61" s="1">
        <v>-205.41484971689499</v>
      </c>
      <c r="T61" s="1">
        <v>-224.776621132543</v>
      </c>
      <c r="U61" s="1">
        <v>-213.333333333333</v>
      </c>
      <c r="V61" s="1">
        <v>-213.333333333333</v>
      </c>
      <c r="W61" s="1">
        <v>-213.333333333333</v>
      </c>
      <c r="X61" s="1">
        <v>-216.22496013643899</v>
      </c>
      <c r="Y61" s="1" t="e">
        <v>#N/A</v>
      </c>
      <c r="Z61" s="1" t="e">
        <v>#N/A</v>
      </c>
    </row>
    <row r="62" spans="1:26" x14ac:dyDescent="0.25">
      <c r="A62" s="1" t="s">
        <v>689</v>
      </c>
      <c r="B62" t="s">
        <v>764</v>
      </c>
      <c r="C62" s="3">
        <v>45296</v>
      </c>
      <c r="D62" s="6">
        <f t="shared" si="10"/>
        <v>45112</v>
      </c>
      <c r="E62" s="6">
        <f t="shared" si="11"/>
        <v>44931</v>
      </c>
      <c r="F62" s="6">
        <f t="shared" si="12"/>
        <v>44747</v>
      </c>
      <c r="G62" s="6">
        <f t="shared" si="13"/>
        <v>44566</v>
      </c>
      <c r="H62" s="6">
        <f t="shared" si="14"/>
        <v>44382</v>
      </c>
      <c r="I62" s="6">
        <f t="shared" si="15"/>
        <v>44201</v>
      </c>
      <c r="J62" s="6">
        <f t="shared" si="16"/>
        <v>44017</v>
      </c>
      <c r="K62" s="6">
        <f t="shared" si="17"/>
        <v>43835</v>
      </c>
      <c r="L62" s="6">
        <f t="shared" si="18"/>
        <v>43651</v>
      </c>
      <c r="M62" s="6">
        <f t="shared" si="19"/>
        <v>43470</v>
      </c>
      <c r="N62" s="3">
        <v>44280</v>
      </c>
      <c r="O62" s="7">
        <v>31.78</v>
      </c>
      <c r="P62" s="8">
        <v>2799.1347000000001</v>
      </c>
      <c r="Q62" s="1">
        <v>-227.84062580724699</v>
      </c>
      <c r="R62" s="1">
        <v>-218.027358458208</v>
      </c>
      <c r="S62" s="1">
        <v>-218.79598254900401</v>
      </c>
      <c r="T62" s="1">
        <v>-214.90385280222199</v>
      </c>
      <c r="U62" s="1">
        <v>-213.92953352196699</v>
      </c>
      <c r="V62" s="1">
        <v>-215.44775606417201</v>
      </c>
      <c r="W62" s="1">
        <v>-226.72138149596501</v>
      </c>
      <c r="X62" s="1">
        <v>-218.35335463984299</v>
      </c>
      <c r="Y62" s="1">
        <v>-223.22654049213301</v>
      </c>
      <c r="Z62" s="1">
        <v>-226.93656402536999</v>
      </c>
    </row>
    <row r="63" spans="1:26" x14ac:dyDescent="0.25">
      <c r="A63" s="1" t="s">
        <v>691</v>
      </c>
      <c r="B63" t="s">
        <v>766</v>
      </c>
      <c r="C63" s="3">
        <v>45762</v>
      </c>
      <c r="D63" s="6">
        <f t="shared" si="10"/>
        <v>45580</v>
      </c>
      <c r="E63" s="6">
        <f t="shared" si="11"/>
        <v>45397</v>
      </c>
      <c r="F63" s="6">
        <f t="shared" si="12"/>
        <v>45214</v>
      </c>
      <c r="G63" s="6">
        <f t="shared" si="13"/>
        <v>45031</v>
      </c>
      <c r="H63" s="6">
        <f t="shared" si="14"/>
        <v>44849</v>
      </c>
      <c r="I63" s="6">
        <f t="shared" si="15"/>
        <v>44666</v>
      </c>
      <c r="J63" s="6">
        <f t="shared" si="16"/>
        <v>44484</v>
      </c>
      <c r="K63" s="6">
        <f t="shared" si="17"/>
        <v>44301</v>
      </c>
      <c r="L63" s="6">
        <f t="shared" si="18"/>
        <v>44119</v>
      </c>
      <c r="M63" s="6">
        <f t="shared" si="19"/>
        <v>43936</v>
      </c>
      <c r="N63" s="3">
        <v>44448</v>
      </c>
      <c r="O63" s="7">
        <v>10.87</v>
      </c>
      <c r="P63" s="8">
        <v>2687.2347</v>
      </c>
      <c r="Q63" s="1">
        <v>-210.12014234313401</v>
      </c>
      <c r="R63" s="1">
        <v>-197.97017448159701</v>
      </c>
      <c r="S63" s="1">
        <v>-206.05658102584701</v>
      </c>
      <c r="T63" s="1">
        <v>-217.04929757546</v>
      </c>
      <c r="U63" s="1">
        <v>-213.333333333333</v>
      </c>
      <c r="V63" s="1">
        <v>-216.192609968364</v>
      </c>
      <c r="W63" s="1">
        <v>-213.333333333333</v>
      </c>
      <c r="X63" s="1">
        <v>-231.01851851851799</v>
      </c>
      <c r="Y63" s="1" t="e">
        <v>#N/A</v>
      </c>
      <c r="Z63" s="1" t="e">
        <v>#N/A</v>
      </c>
    </row>
    <row r="64" spans="1:26" x14ac:dyDescent="0.25">
      <c r="A64" s="1" t="s">
        <v>692</v>
      </c>
      <c r="B64" t="s">
        <v>767</v>
      </c>
      <c r="C64" s="3">
        <v>45534</v>
      </c>
      <c r="D64" s="6">
        <f t="shared" si="10"/>
        <v>45352</v>
      </c>
      <c r="E64" s="6">
        <f t="shared" si="11"/>
        <v>45168</v>
      </c>
      <c r="F64" s="6">
        <f t="shared" si="12"/>
        <v>44987</v>
      </c>
      <c r="G64" s="6">
        <f t="shared" si="13"/>
        <v>44803</v>
      </c>
      <c r="H64" s="6">
        <f t="shared" si="14"/>
        <v>44622</v>
      </c>
      <c r="I64" s="6">
        <f t="shared" si="15"/>
        <v>44438</v>
      </c>
      <c r="J64" s="6">
        <f t="shared" si="16"/>
        <v>44257</v>
      </c>
      <c r="K64" s="6">
        <f t="shared" si="17"/>
        <v>44073</v>
      </c>
      <c r="L64" s="6">
        <f t="shared" si="18"/>
        <v>43891</v>
      </c>
      <c r="M64" s="6">
        <f t="shared" si="19"/>
        <v>43707</v>
      </c>
      <c r="N64" s="3">
        <v>45124</v>
      </c>
      <c r="O64" s="7">
        <v>10.8</v>
      </c>
      <c r="P64" s="8">
        <v>1863</v>
      </c>
      <c r="Q64" s="1">
        <v>-225.502521770111</v>
      </c>
      <c r="R64" s="1">
        <v>-226.246327368663</v>
      </c>
      <c r="S64" s="1">
        <v>-209.297410663965</v>
      </c>
      <c r="T64" s="1">
        <v>-206.583637753592</v>
      </c>
      <c r="U64" s="1">
        <v>-227.28842624839601</v>
      </c>
      <c r="V64" s="1">
        <v>-217.916666666666</v>
      </c>
      <c r="W64" s="1" t="e">
        <v>#N/A</v>
      </c>
      <c r="X64" s="1" t="e">
        <v>#N/A</v>
      </c>
      <c r="Y64" s="1" t="e">
        <v>#N/A</v>
      </c>
      <c r="Z64" s="1" t="e">
        <v>#N/A</v>
      </c>
    </row>
    <row r="65" spans="1:26" x14ac:dyDescent="0.25">
      <c r="A65" s="1" t="s">
        <v>704</v>
      </c>
      <c r="B65" t="s">
        <v>779</v>
      </c>
      <c r="C65" s="3">
        <v>45296</v>
      </c>
      <c r="D65" s="6">
        <f t="shared" si="10"/>
        <v>45112</v>
      </c>
      <c r="E65" s="6">
        <f t="shared" si="11"/>
        <v>44931</v>
      </c>
      <c r="F65" s="6">
        <f t="shared" si="12"/>
        <v>44747</v>
      </c>
      <c r="G65" s="6">
        <f t="shared" si="13"/>
        <v>44566</v>
      </c>
      <c r="H65" s="6">
        <f t="shared" si="14"/>
        <v>44382</v>
      </c>
      <c r="I65" s="6">
        <f t="shared" si="15"/>
        <v>44201</v>
      </c>
      <c r="J65" s="6">
        <f t="shared" si="16"/>
        <v>44017</v>
      </c>
      <c r="K65" s="6">
        <f t="shared" si="17"/>
        <v>43835</v>
      </c>
      <c r="L65" s="6">
        <f t="shared" si="18"/>
        <v>43651</v>
      </c>
      <c r="M65" s="6">
        <f t="shared" si="19"/>
        <v>43470</v>
      </c>
      <c r="N65" s="3">
        <v>44201</v>
      </c>
      <c r="O65" s="7">
        <v>35.549999999999997</v>
      </c>
      <c r="P65" s="8">
        <v>803.39440000000002</v>
      </c>
      <c r="Q65" s="1">
        <v>-218.34303113438699</v>
      </c>
      <c r="R65" s="1">
        <v>-220.80307250268899</v>
      </c>
      <c r="S65" s="1">
        <v>-227.48176367366199</v>
      </c>
      <c r="T65" s="1">
        <v>-225.81806689326001</v>
      </c>
      <c r="U65" s="1">
        <v>-225.53819158104901</v>
      </c>
      <c r="V65" s="1">
        <v>-217.916666666666</v>
      </c>
      <c r="W65" s="1" t="e">
        <v>#N/A</v>
      </c>
      <c r="X65" s="1" t="e">
        <v>#N/A</v>
      </c>
      <c r="Y65" s="1" t="e">
        <v>#N/A</v>
      </c>
      <c r="Z65" s="1" t="e">
        <v>#N/A</v>
      </c>
    </row>
    <row r="66" spans="1:26" x14ac:dyDescent="0.25">
      <c r="A66" s="1" t="s">
        <v>709</v>
      </c>
      <c r="B66" t="s">
        <v>784</v>
      </c>
      <c r="C66" s="3">
        <v>45532</v>
      </c>
      <c r="D66" s="6">
        <f t="shared" ref="D66:D76" si="20">DATE(YEAR($C66),MONTH($C66)-6,DAY($C66))</f>
        <v>45350</v>
      </c>
      <c r="E66" s="6">
        <f t="shared" ref="E66:E76" si="21">DATE(YEAR($C66)-1,MONTH($C66),DAY($C66))</f>
        <v>45166</v>
      </c>
      <c r="F66" s="6">
        <f t="shared" ref="F66:F76" si="22">DATE(YEAR($C66)-1,MONTH($C66)-6,DAY($C66))</f>
        <v>44985</v>
      </c>
      <c r="G66" s="6">
        <f t="shared" ref="G66:G76" si="23">DATE(YEAR($C66)-2,MONTH($C66),DAY($C66))</f>
        <v>44801</v>
      </c>
      <c r="H66" s="6">
        <f t="shared" ref="H66:H76" si="24">DATE(YEAR($C66)-2,MONTH($C66)-6,DAY($C66))</f>
        <v>44620</v>
      </c>
      <c r="I66" s="6">
        <f t="shared" ref="I66:I76" si="25">DATE(YEAR($C66)-3,MONTH($C66),DAY($C66))</f>
        <v>44436</v>
      </c>
      <c r="J66" s="6">
        <f t="shared" ref="J66:J76" si="26">DATE(YEAR($C66)-3,MONTH($C66)-6,DAY($C66))</f>
        <v>44255</v>
      </c>
      <c r="K66" s="6">
        <f t="shared" ref="K66:K76" si="27">DATE(YEAR($C66)-4,MONTH($C66),DAY($C66))</f>
        <v>44071</v>
      </c>
      <c r="L66" s="6">
        <f t="shared" ref="L66:L76" si="28">DATE(YEAR($C66)-4,MONTH($C66)-6,DAY($C66))</f>
        <v>43889</v>
      </c>
      <c r="M66" s="6">
        <f t="shared" ref="M66:M76" si="29">DATE(YEAR($C66)-5,MONTH($C66),DAY($C66))</f>
        <v>43705</v>
      </c>
      <c r="N66" s="3">
        <v>45013</v>
      </c>
      <c r="O66" s="7">
        <v>10.33</v>
      </c>
      <c r="P66" s="8">
        <v>742.46879999999999</v>
      </c>
      <c r="Q66" s="1">
        <v>-205.57695700698</v>
      </c>
      <c r="R66" s="1">
        <v>-207.51109341937399</v>
      </c>
      <c r="S66" s="1">
        <v>-204.86862307665899</v>
      </c>
      <c r="T66" s="1">
        <v>-207.205410506296</v>
      </c>
      <c r="U66" s="1">
        <v>-229.03854046623999</v>
      </c>
      <c r="V66" s="1">
        <v>-217.916666666666</v>
      </c>
      <c r="W66" s="1" t="e">
        <v>#N/A</v>
      </c>
      <c r="X66" s="1" t="e">
        <v>#N/A</v>
      </c>
      <c r="Y66" s="1" t="e">
        <v>#N/A</v>
      </c>
      <c r="Z66" s="1" t="e">
        <v>#N/A</v>
      </c>
    </row>
    <row r="67" spans="1:26" x14ac:dyDescent="0.25">
      <c r="A67" s="1" t="s">
        <v>719</v>
      </c>
      <c r="B67" t="s">
        <v>794</v>
      </c>
      <c r="C67" s="3">
        <v>45363</v>
      </c>
      <c r="D67" s="6">
        <f t="shared" si="20"/>
        <v>45181</v>
      </c>
      <c r="E67" s="6">
        <f t="shared" si="21"/>
        <v>44997</v>
      </c>
      <c r="F67" s="6">
        <f t="shared" si="22"/>
        <v>44816</v>
      </c>
      <c r="G67" s="6">
        <f t="shared" si="23"/>
        <v>44632</v>
      </c>
      <c r="H67" s="6">
        <f t="shared" si="24"/>
        <v>44451</v>
      </c>
      <c r="I67" s="6">
        <f t="shared" si="25"/>
        <v>44267</v>
      </c>
      <c r="J67" s="6">
        <f t="shared" si="26"/>
        <v>44086</v>
      </c>
      <c r="K67" s="6">
        <f t="shared" si="27"/>
        <v>43902</v>
      </c>
      <c r="L67" s="6">
        <f t="shared" si="28"/>
        <v>43720</v>
      </c>
      <c r="M67" s="6">
        <f t="shared" si="29"/>
        <v>43536</v>
      </c>
      <c r="N67" s="3">
        <v>45005</v>
      </c>
      <c r="O67" s="7">
        <v>10.103199999999999</v>
      </c>
      <c r="P67" s="8">
        <v>631.45000000000005</v>
      </c>
      <c r="Q67" s="1">
        <v>-221.67269811302199</v>
      </c>
      <c r="R67" s="1">
        <v>-221.336843307446</v>
      </c>
      <c r="S67" s="1">
        <v>-207.83191751681301</v>
      </c>
      <c r="T67" s="1">
        <v>-227.863111504226</v>
      </c>
      <c r="U67" s="1">
        <v>-217.916666666666</v>
      </c>
      <c r="V67" s="1">
        <v>-217.916666666666</v>
      </c>
      <c r="W67" s="1">
        <v>-217.916666666666</v>
      </c>
      <c r="X67" s="1">
        <v>-217.916666666666</v>
      </c>
      <c r="Y67" s="1">
        <v>-217.916666666666</v>
      </c>
      <c r="Z67" s="1" t="e">
        <v>#N/A</v>
      </c>
    </row>
    <row r="68" spans="1:26" x14ac:dyDescent="0.25">
      <c r="A68" s="1" t="s">
        <v>727</v>
      </c>
      <c r="B68" t="s">
        <v>802</v>
      </c>
      <c r="C68" s="3">
        <v>45680</v>
      </c>
      <c r="D68" s="6">
        <f t="shared" si="20"/>
        <v>45496</v>
      </c>
      <c r="E68" s="6">
        <f t="shared" si="21"/>
        <v>45314</v>
      </c>
      <c r="F68" s="6">
        <f t="shared" si="22"/>
        <v>45130</v>
      </c>
      <c r="G68" s="6">
        <f t="shared" si="23"/>
        <v>44949</v>
      </c>
      <c r="H68" s="6">
        <f t="shared" si="24"/>
        <v>44765</v>
      </c>
      <c r="I68" s="6">
        <f t="shared" si="25"/>
        <v>44584</v>
      </c>
      <c r="J68" s="6">
        <f t="shared" si="26"/>
        <v>44400</v>
      </c>
      <c r="K68" s="6">
        <f t="shared" si="27"/>
        <v>44219</v>
      </c>
      <c r="L68" s="6">
        <f t="shared" si="28"/>
        <v>44035</v>
      </c>
      <c r="M68" s="6">
        <f t="shared" si="29"/>
        <v>43853</v>
      </c>
      <c r="N68" s="3">
        <v>44246</v>
      </c>
      <c r="O68" s="7">
        <v>10.95</v>
      </c>
      <c r="P68" s="8">
        <v>548.18439999999998</v>
      </c>
      <c r="Q68" s="1">
        <v>-233.70992645282701</v>
      </c>
      <c r="R68" s="1">
        <v>-218.75715728959</v>
      </c>
      <c r="S68" s="1">
        <v>-222.18676571713701</v>
      </c>
      <c r="T68" s="1">
        <v>-215.819164443956</v>
      </c>
      <c r="U68" s="1">
        <v>-209.62618881966901</v>
      </c>
      <c r="V68" s="1">
        <v>-217.916666666666</v>
      </c>
      <c r="W68" s="1">
        <v>-217.916666666666</v>
      </c>
      <c r="X68" s="1" t="e">
        <v>#N/A</v>
      </c>
      <c r="Y68" s="1" t="e">
        <v>#N/A</v>
      </c>
      <c r="Z68" s="1" t="e">
        <v>#N/A</v>
      </c>
    </row>
    <row r="69" spans="1:26" x14ac:dyDescent="0.25">
      <c r="A69" s="1" t="s">
        <v>732</v>
      </c>
      <c r="B69" t="s">
        <v>807</v>
      </c>
      <c r="C69" s="3">
        <v>45680</v>
      </c>
      <c r="D69" s="6">
        <f t="shared" si="20"/>
        <v>45496</v>
      </c>
      <c r="E69" s="6">
        <f t="shared" si="21"/>
        <v>45314</v>
      </c>
      <c r="F69" s="6">
        <f t="shared" si="22"/>
        <v>45130</v>
      </c>
      <c r="G69" s="6">
        <f t="shared" si="23"/>
        <v>44949</v>
      </c>
      <c r="H69" s="6">
        <f t="shared" si="24"/>
        <v>44765</v>
      </c>
      <c r="I69" s="6">
        <f t="shared" si="25"/>
        <v>44584</v>
      </c>
      <c r="J69" s="6">
        <f t="shared" si="26"/>
        <v>44400</v>
      </c>
      <c r="K69" s="6">
        <f t="shared" si="27"/>
        <v>44219</v>
      </c>
      <c r="L69" s="6">
        <f t="shared" si="28"/>
        <v>44035</v>
      </c>
      <c r="M69" s="6">
        <f t="shared" si="29"/>
        <v>43853</v>
      </c>
      <c r="N69" s="3">
        <v>45070</v>
      </c>
      <c r="O69" s="7">
        <v>10.35</v>
      </c>
      <c r="P69" s="8">
        <v>517.5</v>
      </c>
      <c r="Q69" s="1">
        <v>-225.65553311621201</v>
      </c>
      <c r="R69" s="1">
        <v>-210.18733858567299</v>
      </c>
      <c r="S69" s="1">
        <v>-210.15924199165701</v>
      </c>
      <c r="T69" s="1">
        <v>-218.85556563790601</v>
      </c>
      <c r="U69" s="1">
        <v>-217.916666666666</v>
      </c>
      <c r="V69" s="1">
        <v>-217.916666666666</v>
      </c>
      <c r="W69" s="1">
        <v>-217.916666666666</v>
      </c>
      <c r="X69" s="1" t="e">
        <v>#N/A</v>
      </c>
      <c r="Y69" s="1" t="e">
        <v>#N/A</v>
      </c>
      <c r="Z69" s="1" t="e">
        <v>#N/A</v>
      </c>
    </row>
    <row r="70" spans="1:26" x14ac:dyDescent="0.25">
      <c r="A70" s="1" t="s">
        <v>733</v>
      </c>
      <c r="B70" t="s">
        <v>808</v>
      </c>
      <c r="C70" s="3">
        <v>45680</v>
      </c>
      <c r="D70" s="6">
        <f t="shared" si="20"/>
        <v>45496</v>
      </c>
      <c r="E70" s="6">
        <f t="shared" si="21"/>
        <v>45314</v>
      </c>
      <c r="F70" s="6">
        <f t="shared" si="22"/>
        <v>45130</v>
      </c>
      <c r="G70" s="6">
        <f t="shared" si="23"/>
        <v>44949</v>
      </c>
      <c r="H70" s="6">
        <f t="shared" si="24"/>
        <v>44765</v>
      </c>
      <c r="I70" s="6">
        <f t="shared" si="25"/>
        <v>44584</v>
      </c>
      <c r="J70" s="6">
        <f t="shared" si="26"/>
        <v>44400</v>
      </c>
      <c r="K70" s="6">
        <f t="shared" si="27"/>
        <v>44219</v>
      </c>
      <c r="L70" s="6">
        <f t="shared" si="28"/>
        <v>44035</v>
      </c>
      <c r="M70" s="6">
        <f t="shared" si="29"/>
        <v>43853</v>
      </c>
      <c r="N70" s="3">
        <v>44986</v>
      </c>
      <c r="O70" s="7">
        <v>10.199999999999999</v>
      </c>
      <c r="P70" s="8">
        <v>510</v>
      </c>
      <c r="Q70" s="1">
        <v>-228.97079536707</v>
      </c>
      <c r="R70" s="1">
        <v>-214.05826529718701</v>
      </c>
      <c r="S70" s="1">
        <v>-117.78747957535499</v>
      </c>
      <c r="T70" s="1">
        <v>-226.26523375283199</v>
      </c>
      <c r="U70" s="1">
        <v>-220.14327423118399</v>
      </c>
      <c r="V70" s="1">
        <v>-217.916666666666</v>
      </c>
      <c r="W70" s="1">
        <v>-217.916666666666</v>
      </c>
      <c r="X70" s="1" t="e">
        <v>#N/A</v>
      </c>
      <c r="Y70" s="1" t="e">
        <v>#N/A</v>
      </c>
      <c r="Z70" s="1" t="e">
        <v>#N/A</v>
      </c>
    </row>
    <row r="71" spans="1:26" x14ac:dyDescent="0.25">
      <c r="A71" s="1" t="s">
        <v>734</v>
      </c>
      <c r="B71" t="s">
        <v>809</v>
      </c>
      <c r="C71" s="3">
        <v>45470</v>
      </c>
      <c r="D71" s="6">
        <f t="shared" si="20"/>
        <v>45287</v>
      </c>
      <c r="E71" s="6">
        <f t="shared" si="21"/>
        <v>45104</v>
      </c>
      <c r="F71" s="6">
        <f t="shared" si="22"/>
        <v>44922</v>
      </c>
      <c r="G71" s="6">
        <f t="shared" si="23"/>
        <v>44739</v>
      </c>
      <c r="H71" s="6">
        <f t="shared" si="24"/>
        <v>44557</v>
      </c>
      <c r="I71" s="6">
        <f t="shared" si="25"/>
        <v>44374</v>
      </c>
      <c r="J71" s="6">
        <f t="shared" si="26"/>
        <v>44192</v>
      </c>
      <c r="K71" s="6">
        <f t="shared" si="27"/>
        <v>44009</v>
      </c>
      <c r="L71" s="6">
        <f t="shared" si="28"/>
        <v>43826</v>
      </c>
      <c r="M71" s="6">
        <f t="shared" si="29"/>
        <v>43643</v>
      </c>
      <c r="N71" s="3">
        <v>44993</v>
      </c>
      <c r="O71" s="7">
        <v>10.45</v>
      </c>
      <c r="P71" s="8">
        <v>489.84370000000001</v>
      </c>
      <c r="Q71" s="1">
        <v>-180.92463995970701</v>
      </c>
      <c r="R71" s="1">
        <v>-188.698375374732</v>
      </c>
      <c r="S71" s="1">
        <v>-200.42538121738801</v>
      </c>
      <c r="T71" s="1">
        <v>-203.042262755286</v>
      </c>
      <c r="U71" s="1">
        <v>-227.11756893688701</v>
      </c>
      <c r="V71" s="1">
        <v>-217.916666666666</v>
      </c>
      <c r="W71" s="1" t="e">
        <v>#N/A</v>
      </c>
      <c r="X71" s="1" t="e">
        <v>#N/A</v>
      </c>
      <c r="Y71" s="1" t="e">
        <v>#N/A</v>
      </c>
      <c r="Z71" s="1" t="e">
        <v>#N/A</v>
      </c>
    </row>
    <row r="72" spans="1:26" x14ac:dyDescent="0.25">
      <c r="A72" s="1" t="s">
        <v>739</v>
      </c>
      <c r="B72" t="s">
        <v>814</v>
      </c>
      <c r="C72" s="3">
        <v>45470</v>
      </c>
      <c r="D72" s="6">
        <f t="shared" si="20"/>
        <v>45287</v>
      </c>
      <c r="E72" s="6">
        <f t="shared" si="21"/>
        <v>45104</v>
      </c>
      <c r="F72" s="6">
        <f t="shared" si="22"/>
        <v>44922</v>
      </c>
      <c r="G72" s="6">
        <f t="shared" si="23"/>
        <v>44739</v>
      </c>
      <c r="H72" s="6">
        <f t="shared" si="24"/>
        <v>44557</v>
      </c>
      <c r="I72" s="6">
        <f t="shared" si="25"/>
        <v>44374</v>
      </c>
      <c r="J72" s="6">
        <f t="shared" si="26"/>
        <v>44192</v>
      </c>
      <c r="K72" s="6">
        <f t="shared" si="27"/>
        <v>44009</v>
      </c>
      <c r="L72" s="6">
        <f t="shared" si="28"/>
        <v>43826</v>
      </c>
      <c r="M72" s="6">
        <f t="shared" si="29"/>
        <v>43643</v>
      </c>
      <c r="N72" s="3">
        <v>45012</v>
      </c>
      <c r="O72" s="7">
        <v>10.26</v>
      </c>
      <c r="P72" s="8">
        <v>454.41539999999998</v>
      </c>
      <c r="Q72" s="1">
        <v>-214.38382151739299</v>
      </c>
      <c r="R72" s="1">
        <v>-216.24503150186899</v>
      </c>
      <c r="S72" s="1">
        <v>-222.85430319632599</v>
      </c>
      <c r="T72" s="1">
        <v>-224.28823367216299</v>
      </c>
      <c r="U72" s="1">
        <v>-217.916666666666</v>
      </c>
      <c r="V72" s="1">
        <v>-217.916666666666</v>
      </c>
      <c r="W72" s="1" t="e">
        <v>#N/A</v>
      </c>
      <c r="X72" s="1" t="e">
        <v>#N/A</v>
      </c>
      <c r="Y72" s="1" t="e">
        <v>#N/A</v>
      </c>
      <c r="Z72" s="1" t="e">
        <v>#N/A</v>
      </c>
    </row>
    <row r="73" spans="1:26" x14ac:dyDescent="0.25">
      <c r="A73" s="1" t="s">
        <v>743</v>
      </c>
      <c r="B73" t="s">
        <v>818</v>
      </c>
      <c r="C73" s="3">
        <v>45706</v>
      </c>
      <c r="D73" s="6">
        <f t="shared" si="20"/>
        <v>45522</v>
      </c>
      <c r="E73" s="6">
        <f t="shared" si="21"/>
        <v>45340</v>
      </c>
      <c r="F73" s="6">
        <f t="shared" si="22"/>
        <v>45156</v>
      </c>
      <c r="G73" s="6">
        <f t="shared" si="23"/>
        <v>44975</v>
      </c>
      <c r="H73" s="6">
        <f t="shared" si="24"/>
        <v>44791</v>
      </c>
      <c r="I73" s="6">
        <f t="shared" si="25"/>
        <v>44610</v>
      </c>
      <c r="J73" s="6">
        <f t="shared" si="26"/>
        <v>44426</v>
      </c>
      <c r="K73" s="6">
        <f t="shared" si="27"/>
        <v>44245</v>
      </c>
      <c r="L73" s="6">
        <f t="shared" si="28"/>
        <v>44061</v>
      </c>
      <c r="M73" s="6">
        <f t="shared" si="29"/>
        <v>43879</v>
      </c>
      <c r="N73" s="3">
        <v>44216</v>
      </c>
      <c r="O73" s="7">
        <v>19.75</v>
      </c>
      <c r="P73" s="8">
        <v>445.0643</v>
      </c>
      <c r="Q73" s="1">
        <v>-203.67232956372899</v>
      </c>
      <c r="R73" s="1">
        <v>-198.65340424392599</v>
      </c>
      <c r="S73" s="1">
        <v>-218.26598225237601</v>
      </c>
      <c r="T73" s="1">
        <v>-225.92693808028599</v>
      </c>
      <c r="U73" s="1">
        <v>-204.63161681887701</v>
      </c>
      <c r="V73" s="1">
        <v>-218.264618888299</v>
      </c>
      <c r="W73" s="1">
        <v>-218.51296128165501</v>
      </c>
      <c r="X73" s="1">
        <v>-215.01589266377701</v>
      </c>
      <c r="Y73" s="1">
        <v>-227.629076010137</v>
      </c>
      <c r="Z73" s="1">
        <v>-234.256645667524</v>
      </c>
    </row>
    <row r="74" spans="1:26" x14ac:dyDescent="0.25">
      <c r="A74" s="1" t="s">
        <v>721</v>
      </c>
      <c r="B74" t="s">
        <v>796</v>
      </c>
      <c r="C74" s="3">
        <v>45296</v>
      </c>
      <c r="D74" s="6">
        <f t="shared" si="20"/>
        <v>45112</v>
      </c>
      <c r="E74" s="6">
        <f t="shared" si="21"/>
        <v>44931</v>
      </c>
      <c r="F74" s="6">
        <f t="shared" si="22"/>
        <v>44747</v>
      </c>
      <c r="G74" s="6">
        <f t="shared" si="23"/>
        <v>44566</v>
      </c>
      <c r="H74" s="6">
        <f t="shared" si="24"/>
        <v>44382</v>
      </c>
      <c r="I74" s="6">
        <f t="shared" si="25"/>
        <v>44201</v>
      </c>
      <c r="J74" s="6">
        <f t="shared" si="26"/>
        <v>44017</v>
      </c>
      <c r="K74" s="6">
        <f t="shared" si="27"/>
        <v>43835</v>
      </c>
      <c r="L74" s="6">
        <f t="shared" si="28"/>
        <v>43651</v>
      </c>
      <c r="M74" s="6">
        <f t="shared" si="29"/>
        <v>43470</v>
      </c>
      <c r="N74" s="3">
        <v>44196</v>
      </c>
      <c r="O74" s="7">
        <v>32.299999999999997</v>
      </c>
      <c r="P74" s="8">
        <v>606.83950000000004</v>
      </c>
      <c r="Q74" s="1">
        <v>-168.08379177511401</v>
      </c>
      <c r="R74" s="1">
        <v>-178.740788370796</v>
      </c>
      <c r="S74" s="1">
        <v>-199.271816003998</v>
      </c>
      <c r="T74" s="1">
        <v>-213.40753018609101</v>
      </c>
      <c r="U74" s="1">
        <v>-218.776236951979</v>
      </c>
      <c r="V74" s="1">
        <v>-220.840223196442</v>
      </c>
      <c r="W74" s="1">
        <v>-213.333333333333</v>
      </c>
      <c r="X74" s="1">
        <v>-231.01851851851799</v>
      </c>
      <c r="Y74" s="1">
        <v>-231.01851851851799</v>
      </c>
      <c r="Z74" s="1">
        <v>-231.01851851851799</v>
      </c>
    </row>
    <row r="75" spans="1:26" x14ac:dyDescent="0.25">
      <c r="A75" s="1" t="s">
        <v>699</v>
      </c>
      <c r="B75" t="s">
        <v>774</v>
      </c>
      <c r="C75" s="3">
        <v>45296</v>
      </c>
      <c r="D75" s="6">
        <f t="shared" si="20"/>
        <v>45112</v>
      </c>
      <c r="E75" s="6">
        <f t="shared" si="21"/>
        <v>44931</v>
      </c>
      <c r="F75" s="6">
        <f t="shared" si="22"/>
        <v>44747</v>
      </c>
      <c r="G75" s="6">
        <f t="shared" si="23"/>
        <v>44566</v>
      </c>
      <c r="H75" s="6">
        <f t="shared" si="24"/>
        <v>44382</v>
      </c>
      <c r="I75" s="6">
        <f t="shared" si="25"/>
        <v>44201</v>
      </c>
      <c r="J75" s="6">
        <f t="shared" si="26"/>
        <v>44017</v>
      </c>
      <c r="K75" s="6">
        <f t="shared" si="27"/>
        <v>43835</v>
      </c>
      <c r="L75" s="6">
        <f t="shared" si="28"/>
        <v>43651</v>
      </c>
      <c r="M75" s="6">
        <f t="shared" si="29"/>
        <v>43470</v>
      </c>
      <c r="N75" s="3">
        <v>44559</v>
      </c>
      <c r="O75" s="7">
        <v>14.69</v>
      </c>
      <c r="P75" s="8">
        <v>1005.0516</v>
      </c>
      <c r="Q75" s="1">
        <v>-169.00494570558101</v>
      </c>
      <c r="R75" s="1">
        <v>-174.70093530631101</v>
      </c>
      <c r="S75" s="1">
        <v>-181.49327177715301</v>
      </c>
      <c r="T75" s="1">
        <v>-213.333333333333</v>
      </c>
      <c r="U75" s="1">
        <v>-213.333333333333</v>
      </c>
      <c r="V75" s="1">
        <v>-231.01851851851799</v>
      </c>
      <c r="W75" s="1">
        <v>-231.01851851851799</v>
      </c>
      <c r="X75" s="1">
        <v>-231.01851851851799</v>
      </c>
      <c r="Y75" s="1">
        <v>-231.01851851851799</v>
      </c>
      <c r="Z75" s="1">
        <v>-231.01851851851799</v>
      </c>
    </row>
    <row r="76" spans="1:26" x14ac:dyDescent="0.25">
      <c r="A76" s="1" t="s">
        <v>722</v>
      </c>
      <c r="B76" t="s">
        <v>797</v>
      </c>
      <c r="C76" s="3">
        <v>45296</v>
      </c>
      <c r="D76" s="6">
        <f t="shared" si="20"/>
        <v>45112</v>
      </c>
      <c r="E76" s="6">
        <f t="shared" si="21"/>
        <v>44931</v>
      </c>
      <c r="F76" s="6">
        <f t="shared" si="22"/>
        <v>44747</v>
      </c>
      <c r="G76" s="6">
        <f t="shared" si="23"/>
        <v>44566</v>
      </c>
      <c r="H76" s="6">
        <f t="shared" si="24"/>
        <v>44382</v>
      </c>
      <c r="I76" s="6">
        <f t="shared" si="25"/>
        <v>44201</v>
      </c>
      <c r="J76" s="6">
        <f t="shared" si="26"/>
        <v>44017</v>
      </c>
      <c r="K76" s="6">
        <f t="shared" si="27"/>
        <v>43835</v>
      </c>
      <c r="L76" s="6">
        <f t="shared" si="28"/>
        <v>43651</v>
      </c>
      <c r="M76" s="6">
        <f t="shared" si="29"/>
        <v>43470</v>
      </c>
      <c r="N76" s="3">
        <v>44601</v>
      </c>
      <c r="O76" s="7">
        <v>139.5</v>
      </c>
      <c r="P76" s="8">
        <v>581.79870000000005</v>
      </c>
      <c r="Q76" s="1">
        <v>-207.792729550377</v>
      </c>
      <c r="R76" s="1">
        <v>-225.693476954109</v>
      </c>
      <c r="S76" s="1">
        <v>-231.01851851851799</v>
      </c>
      <c r="T76" s="1">
        <v>-231.01851851851799</v>
      </c>
      <c r="U76" s="1">
        <v>-231.01851851851799</v>
      </c>
      <c r="V76" s="1">
        <v>-231.01851851851799</v>
      </c>
      <c r="W76" s="1" t="e">
        <v>#N/A</v>
      </c>
      <c r="X76" s="1" t="e">
        <v>#N/A</v>
      </c>
      <c r="Y76" s="1" t="e">
        <v>#N/A</v>
      </c>
      <c r="Z76" s="1" t="e">
        <v>#N/A</v>
      </c>
    </row>
    <row r="77" spans="1:26" x14ac:dyDescent="0.25">
      <c r="A77" s="1" t="s">
        <v>830</v>
      </c>
      <c r="B77" t="s">
        <v>855</v>
      </c>
      <c r="C77" s="3">
        <v>45523</v>
      </c>
      <c r="D77" s="6">
        <f t="shared" ref="D77:D101" si="30">DATE(YEAR($C77),MONTH($C77)-6,DAY($C77))</f>
        <v>45341</v>
      </c>
      <c r="E77" s="6">
        <f t="shared" ref="E77:E101" si="31">DATE(YEAR($C77)-1,MONTH($C77),DAY($C77))</f>
        <v>45157</v>
      </c>
      <c r="F77" s="6">
        <f t="shared" ref="F77:F101" si="32">DATE(YEAR($C77)-1,MONTH($C77)-6,DAY($C77))</f>
        <v>44976</v>
      </c>
      <c r="G77" s="6">
        <f t="shared" ref="G77:G101" si="33">DATE(YEAR($C77)-2,MONTH($C77),DAY($C77))</f>
        <v>44792</v>
      </c>
      <c r="H77" s="6">
        <f t="shared" ref="H77:H101" si="34">DATE(YEAR($C77)-2,MONTH($C77)-6,DAY($C77))</f>
        <v>44611</v>
      </c>
      <c r="I77" s="6">
        <f t="shared" ref="I77:I101" si="35">DATE(YEAR($C77)-3,MONTH($C77),DAY($C77))</f>
        <v>44427</v>
      </c>
      <c r="J77" s="6">
        <f t="shared" ref="J77:J101" si="36">DATE(YEAR($C77)-3,MONTH($C77)-6,DAY($C77))</f>
        <v>44246</v>
      </c>
      <c r="K77" s="6">
        <f t="shared" ref="K77:K101" si="37">DATE(YEAR($C77)-4,MONTH($C77),DAY($C77))</f>
        <v>44062</v>
      </c>
      <c r="L77" s="6">
        <f t="shared" ref="L77:L101" si="38">DATE(YEAR($C77)-4,MONTH($C77)-6,DAY($C77))</f>
        <v>43880</v>
      </c>
      <c r="M77" s="6">
        <f t="shared" ref="M77:M101" si="39">DATE(YEAR($C77)-5,MONTH($C77),DAY($C77))</f>
        <v>43696</v>
      </c>
      <c r="N77" s="3">
        <v>45005</v>
      </c>
      <c r="O77" s="7">
        <v>10.42</v>
      </c>
      <c r="P77" s="8">
        <v>396.93740000000003</v>
      </c>
      <c r="Q77" s="1">
        <v>-222.43538326670199</v>
      </c>
      <c r="R77" s="1">
        <v>-216.08255976854301</v>
      </c>
      <c r="S77" s="1">
        <v>-199.02807374756799</v>
      </c>
      <c r="T77" s="1">
        <v>-201.24253781378701</v>
      </c>
      <c r="U77" s="1">
        <v>-226.416797416561</v>
      </c>
      <c r="V77" s="1">
        <v>-217.916666666666</v>
      </c>
      <c r="W77" s="1" t="e">
        <v>#N/A</v>
      </c>
      <c r="X77" s="1" t="e">
        <v>#N/A</v>
      </c>
      <c r="Y77" s="1" t="e">
        <v>#N/A</v>
      </c>
      <c r="Z77" s="1" t="e">
        <v>#N/A</v>
      </c>
    </row>
    <row r="78" spans="1:26" x14ac:dyDescent="0.25">
      <c r="A78" s="1" t="s">
        <v>831</v>
      </c>
      <c r="B78" t="s">
        <v>856</v>
      </c>
      <c r="C78" s="3">
        <v>45009</v>
      </c>
      <c r="D78" s="6">
        <f t="shared" si="30"/>
        <v>44828</v>
      </c>
      <c r="E78" s="6">
        <f t="shared" si="31"/>
        <v>44644</v>
      </c>
      <c r="F78" s="6">
        <f t="shared" si="32"/>
        <v>44463</v>
      </c>
      <c r="G78" s="6">
        <f t="shared" si="33"/>
        <v>44279</v>
      </c>
      <c r="H78" s="6">
        <f t="shared" si="34"/>
        <v>44098</v>
      </c>
      <c r="I78" s="6">
        <f t="shared" si="35"/>
        <v>43914</v>
      </c>
      <c r="J78" s="6">
        <f t="shared" si="36"/>
        <v>43732</v>
      </c>
      <c r="K78" s="6">
        <f t="shared" si="37"/>
        <v>43548</v>
      </c>
      <c r="L78" s="6">
        <f t="shared" si="38"/>
        <v>43367</v>
      </c>
      <c r="M78" s="6">
        <f t="shared" si="39"/>
        <v>43183</v>
      </c>
      <c r="N78" s="3">
        <v>45003</v>
      </c>
      <c r="O78" s="7">
        <v>10.210000000000001</v>
      </c>
      <c r="P78" s="8">
        <v>395.63749999999999</v>
      </c>
      <c r="Q78" s="1">
        <v>-217.916666666666</v>
      </c>
      <c r="R78" s="1">
        <v>-217.916666666666</v>
      </c>
      <c r="S78" s="1">
        <v>-217.916666666666</v>
      </c>
      <c r="T78" s="1" t="e">
        <v>#N/A</v>
      </c>
      <c r="U78" s="1" t="e">
        <v>#N/A</v>
      </c>
      <c r="V78" s="1" t="e">
        <v>#N/A</v>
      </c>
      <c r="W78" s="1" t="e">
        <v>#N/A</v>
      </c>
      <c r="X78" s="1" t="e">
        <v>#N/A</v>
      </c>
      <c r="Y78" s="1" t="e">
        <v>#N/A</v>
      </c>
      <c r="Z78" s="1" t="e">
        <v>#N/A</v>
      </c>
    </row>
    <row r="79" spans="1:26" x14ac:dyDescent="0.25">
      <c r="A79" s="1" t="s">
        <v>832</v>
      </c>
      <c r="B79" t="s">
        <v>857</v>
      </c>
      <c r="C79" s="3">
        <v>44925</v>
      </c>
      <c r="D79" s="6">
        <f t="shared" si="30"/>
        <v>44742</v>
      </c>
      <c r="E79" s="6">
        <f t="shared" si="31"/>
        <v>44560</v>
      </c>
      <c r="F79" s="6">
        <f t="shared" si="32"/>
        <v>44377</v>
      </c>
      <c r="G79" s="6">
        <f t="shared" si="33"/>
        <v>44195</v>
      </c>
      <c r="H79" s="6">
        <f t="shared" si="34"/>
        <v>44012</v>
      </c>
      <c r="I79" s="6">
        <f t="shared" si="35"/>
        <v>43829</v>
      </c>
      <c r="J79" s="6">
        <f t="shared" si="36"/>
        <v>43646</v>
      </c>
      <c r="K79" s="6">
        <f t="shared" si="37"/>
        <v>43464</v>
      </c>
      <c r="L79" s="6">
        <f t="shared" si="38"/>
        <v>43281</v>
      </c>
      <c r="M79" s="6">
        <f t="shared" si="39"/>
        <v>43099</v>
      </c>
      <c r="N79" s="3">
        <v>44911</v>
      </c>
      <c r="O79" s="7">
        <v>10.27</v>
      </c>
      <c r="P79" s="8">
        <v>391.22329999999999</v>
      </c>
      <c r="Q79" s="1">
        <v>-217.916666666666</v>
      </c>
      <c r="R79" s="1">
        <v>-217.916666666666</v>
      </c>
      <c r="S79" s="1" t="e">
        <v>#N/A</v>
      </c>
      <c r="T79" s="1" t="e">
        <v>#N/A</v>
      </c>
      <c r="U79" s="1" t="e">
        <v>#N/A</v>
      </c>
      <c r="V79" s="1" t="e">
        <v>#N/A</v>
      </c>
      <c r="W79" s="1" t="e">
        <v>#N/A</v>
      </c>
      <c r="X79" s="1" t="e">
        <v>#N/A</v>
      </c>
      <c r="Y79" s="1" t="e">
        <v>#N/A</v>
      </c>
      <c r="Z79" s="1" t="e">
        <v>#N/A</v>
      </c>
    </row>
    <row r="80" spans="1:26" x14ac:dyDescent="0.25">
      <c r="A80" s="1" t="s">
        <v>833</v>
      </c>
      <c r="B80" t="s">
        <v>858</v>
      </c>
      <c r="C80" s="3">
        <v>45216</v>
      </c>
      <c r="D80" s="6">
        <f t="shared" si="30"/>
        <v>45033</v>
      </c>
      <c r="E80" s="6">
        <f t="shared" si="31"/>
        <v>44851</v>
      </c>
      <c r="F80" s="6">
        <f t="shared" si="32"/>
        <v>44668</v>
      </c>
      <c r="G80" s="6">
        <f t="shared" si="33"/>
        <v>44486</v>
      </c>
      <c r="H80" s="6">
        <f t="shared" si="34"/>
        <v>44303</v>
      </c>
      <c r="I80" s="6">
        <f t="shared" si="35"/>
        <v>44121</v>
      </c>
      <c r="J80" s="6">
        <f t="shared" si="36"/>
        <v>43938</v>
      </c>
      <c r="K80" s="6">
        <f t="shared" si="37"/>
        <v>43755</v>
      </c>
      <c r="L80" s="6">
        <f t="shared" si="38"/>
        <v>43572</v>
      </c>
      <c r="M80" s="6">
        <f t="shared" si="39"/>
        <v>43390</v>
      </c>
      <c r="N80" s="3">
        <v>45040</v>
      </c>
      <c r="O80" s="7">
        <v>10.4589</v>
      </c>
      <c r="P80" s="8">
        <v>390.90140000000002</v>
      </c>
      <c r="Q80" s="1">
        <v>-217.96733375620099</v>
      </c>
      <c r="R80" s="1">
        <v>-224.683903953167</v>
      </c>
      <c r="S80" s="1">
        <v>-217.916666666666</v>
      </c>
      <c r="T80" s="1" t="e">
        <v>#N/A</v>
      </c>
      <c r="U80" s="1" t="e">
        <v>#N/A</v>
      </c>
      <c r="V80" s="1" t="e">
        <v>#N/A</v>
      </c>
      <c r="W80" s="1" t="e">
        <v>#N/A</v>
      </c>
      <c r="X80" s="1" t="e">
        <v>#N/A</v>
      </c>
      <c r="Y80" s="1" t="e">
        <v>#N/A</v>
      </c>
      <c r="Z80" s="1" t="e">
        <v>#N/A</v>
      </c>
    </row>
    <row r="81" spans="1:26" x14ac:dyDescent="0.25">
      <c r="A81" s="1" t="s">
        <v>834</v>
      </c>
      <c r="B81" t="s">
        <v>859</v>
      </c>
      <c r="C81" s="3">
        <v>45296</v>
      </c>
      <c r="D81" s="6">
        <f t="shared" si="30"/>
        <v>45112</v>
      </c>
      <c r="E81" s="6">
        <f t="shared" si="31"/>
        <v>44931</v>
      </c>
      <c r="F81" s="6">
        <f t="shared" si="32"/>
        <v>44747</v>
      </c>
      <c r="G81" s="6">
        <f t="shared" si="33"/>
        <v>44566</v>
      </c>
      <c r="H81" s="6">
        <f t="shared" si="34"/>
        <v>44382</v>
      </c>
      <c r="I81" s="6">
        <f t="shared" si="35"/>
        <v>44201</v>
      </c>
      <c r="J81" s="6">
        <f t="shared" si="36"/>
        <v>44017</v>
      </c>
      <c r="K81" s="6">
        <f t="shared" si="37"/>
        <v>43835</v>
      </c>
      <c r="L81" s="6">
        <f t="shared" si="38"/>
        <v>43651</v>
      </c>
      <c r="M81" s="6">
        <f t="shared" si="39"/>
        <v>43470</v>
      </c>
      <c r="N81" s="3">
        <v>43776</v>
      </c>
      <c r="O81" s="7">
        <v>11.26</v>
      </c>
      <c r="P81" s="8">
        <v>378.91809999999998</v>
      </c>
      <c r="Q81" s="1">
        <v>-94.054473938184202</v>
      </c>
      <c r="R81" s="1">
        <v>-83.037011358835997</v>
      </c>
      <c r="S81" s="1">
        <v>-86.659008797526795</v>
      </c>
      <c r="T81" s="1">
        <v>-80.556365886842201</v>
      </c>
      <c r="U81" s="1">
        <v>-63.063754216990702</v>
      </c>
      <c r="V81" s="1">
        <v>-67.996199012085498</v>
      </c>
      <c r="W81" s="1">
        <v>-41.059263418031399</v>
      </c>
      <c r="X81" s="1">
        <v>-63.549537767700301</v>
      </c>
      <c r="Y81" s="1">
        <v>-85.962006731327406</v>
      </c>
      <c r="Z81" s="1">
        <v>-69.022884982992906</v>
      </c>
    </row>
    <row r="82" spans="1:26" x14ac:dyDescent="0.25">
      <c r="A82" s="1" t="s">
        <v>835</v>
      </c>
      <c r="B82" t="s">
        <v>860</v>
      </c>
      <c r="C82" s="3">
        <v>44918</v>
      </c>
      <c r="D82" s="6">
        <f t="shared" si="30"/>
        <v>44735</v>
      </c>
      <c r="E82" s="6">
        <f t="shared" si="31"/>
        <v>44553</v>
      </c>
      <c r="F82" s="6">
        <f t="shared" si="32"/>
        <v>44370</v>
      </c>
      <c r="G82" s="6">
        <f t="shared" si="33"/>
        <v>44188</v>
      </c>
      <c r="H82" s="6">
        <f t="shared" si="34"/>
        <v>44005</v>
      </c>
      <c r="I82" s="6">
        <f t="shared" si="35"/>
        <v>43822</v>
      </c>
      <c r="J82" s="6">
        <f t="shared" si="36"/>
        <v>43639</v>
      </c>
      <c r="K82" s="6">
        <f t="shared" si="37"/>
        <v>43457</v>
      </c>
      <c r="L82" s="6">
        <f t="shared" si="38"/>
        <v>43274</v>
      </c>
      <c r="M82" s="6">
        <f t="shared" si="39"/>
        <v>43092</v>
      </c>
      <c r="N82" s="3">
        <v>44900</v>
      </c>
      <c r="O82" s="7">
        <v>10.07</v>
      </c>
      <c r="P82" s="8">
        <v>377.625</v>
      </c>
      <c r="Q82" s="1">
        <v>-217.916666666666</v>
      </c>
      <c r="R82" s="1">
        <v>-217.916666666666</v>
      </c>
      <c r="S82" s="1" t="e">
        <v>#N/A</v>
      </c>
      <c r="T82" s="1" t="e">
        <v>#N/A</v>
      </c>
      <c r="U82" s="1" t="e">
        <v>#N/A</v>
      </c>
      <c r="V82" s="1" t="e">
        <v>#N/A</v>
      </c>
      <c r="W82" s="1" t="e">
        <v>#N/A</v>
      </c>
      <c r="X82" s="1" t="e">
        <v>#N/A</v>
      </c>
      <c r="Y82" s="1" t="e">
        <v>#N/A</v>
      </c>
      <c r="Z82" s="1" t="e">
        <v>#N/A</v>
      </c>
    </row>
    <row r="83" spans="1:26" x14ac:dyDescent="0.25">
      <c r="A83" s="1" t="s">
        <v>836</v>
      </c>
      <c r="B83" t="s">
        <v>861</v>
      </c>
      <c r="C83" s="3">
        <v>44911</v>
      </c>
      <c r="D83" s="6">
        <f t="shared" si="30"/>
        <v>44728</v>
      </c>
      <c r="E83" s="6">
        <f t="shared" si="31"/>
        <v>44546</v>
      </c>
      <c r="F83" s="6">
        <f t="shared" si="32"/>
        <v>44363</v>
      </c>
      <c r="G83" s="6">
        <f t="shared" si="33"/>
        <v>44181</v>
      </c>
      <c r="H83" s="6">
        <f t="shared" si="34"/>
        <v>43998</v>
      </c>
      <c r="I83" s="6">
        <f t="shared" si="35"/>
        <v>43815</v>
      </c>
      <c r="J83" s="6">
        <f t="shared" si="36"/>
        <v>43632</v>
      </c>
      <c r="K83" s="6">
        <f t="shared" si="37"/>
        <v>43450</v>
      </c>
      <c r="L83" s="6">
        <f t="shared" si="38"/>
        <v>43267</v>
      </c>
      <c r="M83" s="6">
        <f t="shared" si="39"/>
        <v>43085</v>
      </c>
      <c r="N83" s="3">
        <v>44893</v>
      </c>
      <c r="O83" s="7">
        <v>10.07</v>
      </c>
      <c r="P83" s="8">
        <v>377.625</v>
      </c>
      <c r="Q83" s="1">
        <v>-215.724553368551</v>
      </c>
      <c r="R83" s="1">
        <v>-217.916666666666</v>
      </c>
      <c r="S83" s="1">
        <v>-217.916666666666</v>
      </c>
      <c r="T83" s="1" t="e">
        <v>#N/A</v>
      </c>
      <c r="U83" s="1" t="e">
        <v>#N/A</v>
      </c>
      <c r="V83" s="1" t="e">
        <v>#N/A</v>
      </c>
      <c r="W83" s="1" t="e">
        <v>#N/A</v>
      </c>
      <c r="X83" s="1" t="e">
        <v>#N/A</v>
      </c>
      <c r="Y83" s="1" t="e">
        <v>#N/A</v>
      </c>
      <c r="Z83" s="1" t="e">
        <v>#N/A</v>
      </c>
    </row>
    <row r="84" spans="1:26" x14ac:dyDescent="0.25">
      <c r="A84" s="1" t="s">
        <v>837</v>
      </c>
      <c r="B84" t="s">
        <v>862</v>
      </c>
      <c r="C84" s="3">
        <v>45009</v>
      </c>
      <c r="D84" s="6">
        <f t="shared" si="30"/>
        <v>44828</v>
      </c>
      <c r="E84" s="6">
        <f t="shared" si="31"/>
        <v>44644</v>
      </c>
      <c r="F84" s="6">
        <f t="shared" si="32"/>
        <v>44463</v>
      </c>
      <c r="G84" s="6">
        <f t="shared" si="33"/>
        <v>44279</v>
      </c>
      <c r="H84" s="6">
        <f t="shared" si="34"/>
        <v>44098</v>
      </c>
      <c r="I84" s="6">
        <f t="shared" si="35"/>
        <v>43914</v>
      </c>
      <c r="J84" s="6">
        <f t="shared" si="36"/>
        <v>43732</v>
      </c>
      <c r="K84" s="6">
        <f t="shared" si="37"/>
        <v>43548</v>
      </c>
      <c r="L84" s="6">
        <f t="shared" si="38"/>
        <v>43367</v>
      </c>
      <c r="M84" s="6">
        <f t="shared" si="39"/>
        <v>43183</v>
      </c>
      <c r="N84" s="3">
        <v>45003</v>
      </c>
      <c r="O84" s="7">
        <v>10.4</v>
      </c>
      <c r="P84" s="8">
        <v>373.75</v>
      </c>
      <c r="Q84" s="1">
        <v>-217.916666666666</v>
      </c>
      <c r="R84" s="1">
        <v>-216.331773290439</v>
      </c>
      <c r="S84" s="1" t="e">
        <v>#N/A</v>
      </c>
      <c r="T84" s="1" t="e">
        <v>#N/A</v>
      </c>
      <c r="U84" s="1" t="e">
        <v>#N/A</v>
      </c>
      <c r="V84" s="1" t="e">
        <v>#N/A</v>
      </c>
      <c r="W84" s="1" t="e">
        <v>#N/A</v>
      </c>
      <c r="X84" s="1" t="e">
        <v>#N/A</v>
      </c>
      <c r="Y84" s="1" t="e">
        <v>#N/A</v>
      </c>
      <c r="Z84" s="1" t="e">
        <v>#N/A</v>
      </c>
    </row>
    <row r="85" spans="1:26" x14ac:dyDescent="0.25">
      <c r="A85" s="1" t="s">
        <v>838</v>
      </c>
      <c r="B85" t="s">
        <v>863</v>
      </c>
      <c r="C85" s="3">
        <v>45051</v>
      </c>
      <c r="D85" s="6">
        <f t="shared" si="30"/>
        <v>44870</v>
      </c>
      <c r="E85" s="6">
        <f t="shared" si="31"/>
        <v>44686</v>
      </c>
      <c r="F85" s="6">
        <f t="shared" si="32"/>
        <v>44505</v>
      </c>
      <c r="G85" s="6">
        <f t="shared" si="33"/>
        <v>44321</v>
      </c>
      <c r="H85" s="6">
        <f t="shared" si="34"/>
        <v>44140</v>
      </c>
      <c r="I85" s="6">
        <f t="shared" si="35"/>
        <v>43956</v>
      </c>
      <c r="J85" s="6">
        <f t="shared" si="36"/>
        <v>43774</v>
      </c>
      <c r="K85" s="6">
        <f t="shared" si="37"/>
        <v>43590</v>
      </c>
      <c r="L85" s="6">
        <f t="shared" si="38"/>
        <v>43409</v>
      </c>
      <c r="M85" s="6">
        <f t="shared" si="39"/>
        <v>43225</v>
      </c>
      <c r="N85" s="3">
        <v>45005</v>
      </c>
      <c r="O85" s="7">
        <v>10.3</v>
      </c>
      <c r="P85" s="8">
        <v>370.15620000000001</v>
      </c>
      <c r="Q85" s="1">
        <v>-217.73931293280199</v>
      </c>
      <c r="R85" s="1">
        <v>-227.78836522886601</v>
      </c>
      <c r="S85" s="1">
        <v>-217.916666666666</v>
      </c>
      <c r="T85" s="1">
        <v>-215.31531531531499</v>
      </c>
      <c r="U85" s="1" t="e">
        <v>#N/A</v>
      </c>
      <c r="V85" s="1" t="e">
        <v>#N/A</v>
      </c>
      <c r="W85" s="1" t="e">
        <v>#N/A</v>
      </c>
      <c r="X85" s="1" t="e">
        <v>#N/A</v>
      </c>
      <c r="Y85" s="1" t="e">
        <v>#N/A</v>
      </c>
      <c r="Z85" s="1" t="e">
        <v>#N/A</v>
      </c>
    </row>
    <row r="86" spans="1:26" x14ac:dyDescent="0.25">
      <c r="A86" s="1" t="s">
        <v>839</v>
      </c>
      <c r="B86" t="s">
        <v>864</v>
      </c>
      <c r="C86" s="3">
        <v>44918</v>
      </c>
      <c r="D86" s="6">
        <f t="shared" si="30"/>
        <v>44735</v>
      </c>
      <c r="E86" s="6">
        <f t="shared" si="31"/>
        <v>44553</v>
      </c>
      <c r="F86" s="6">
        <f t="shared" si="32"/>
        <v>44370</v>
      </c>
      <c r="G86" s="6">
        <f t="shared" si="33"/>
        <v>44188</v>
      </c>
      <c r="H86" s="6">
        <f t="shared" si="34"/>
        <v>44005</v>
      </c>
      <c r="I86" s="6">
        <f t="shared" si="35"/>
        <v>43822</v>
      </c>
      <c r="J86" s="6">
        <f t="shared" si="36"/>
        <v>43639</v>
      </c>
      <c r="K86" s="6">
        <f t="shared" si="37"/>
        <v>43457</v>
      </c>
      <c r="L86" s="6">
        <f t="shared" si="38"/>
        <v>43274</v>
      </c>
      <c r="M86" s="6">
        <f t="shared" si="39"/>
        <v>43092</v>
      </c>
      <c r="N86" s="3">
        <v>44333</v>
      </c>
      <c r="O86" s="7">
        <v>9.86</v>
      </c>
      <c r="P86" s="8">
        <v>368.51749999999998</v>
      </c>
      <c r="Q86" s="1">
        <v>-211.61451249781001</v>
      </c>
      <c r="R86" s="1">
        <v>-217.916666666666</v>
      </c>
      <c r="S86" s="1">
        <v>-217.916666666666</v>
      </c>
      <c r="T86" s="1" t="e">
        <v>#N/A</v>
      </c>
      <c r="U86" s="1" t="e">
        <v>#N/A</v>
      </c>
      <c r="V86" s="1" t="e">
        <v>#N/A</v>
      </c>
      <c r="W86" s="1" t="e">
        <v>#N/A</v>
      </c>
      <c r="X86" s="1" t="e">
        <v>#N/A</v>
      </c>
      <c r="Y86" s="1" t="e">
        <v>#N/A</v>
      </c>
      <c r="Z86" s="1" t="e">
        <v>#N/A</v>
      </c>
    </row>
    <row r="87" spans="1:26" x14ac:dyDescent="0.25">
      <c r="A87" s="1" t="s">
        <v>840</v>
      </c>
      <c r="B87" t="s">
        <v>865</v>
      </c>
      <c r="C87" s="3">
        <v>45768</v>
      </c>
      <c r="D87" s="6">
        <f t="shared" si="30"/>
        <v>45586</v>
      </c>
      <c r="E87" s="6">
        <f t="shared" si="31"/>
        <v>45403</v>
      </c>
      <c r="F87" s="6">
        <f t="shared" si="32"/>
        <v>45220</v>
      </c>
      <c r="G87" s="6">
        <f t="shared" si="33"/>
        <v>45037</v>
      </c>
      <c r="H87" s="6">
        <f t="shared" si="34"/>
        <v>44855</v>
      </c>
      <c r="I87" s="6">
        <f t="shared" si="35"/>
        <v>44672</v>
      </c>
      <c r="J87" s="6">
        <f t="shared" si="36"/>
        <v>44490</v>
      </c>
      <c r="K87" s="6">
        <f t="shared" si="37"/>
        <v>44307</v>
      </c>
      <c r="L87" s="6">
        <f t="shared" si="38"/>
        <v>44125</v>
      </c>
      <c r="M87" s="6">
        <f t="shared" si="39"/>
        <v>43942</v>
      </c>
      <c r="N87" s="3">
        <v>45071</v>
      </c>
      <c r="O87" s="7">
        <v>10.6</v>
      </c>
      <c r="P87" s="8">
        <v>365.7</v>
      </c>
      <c r="Q87" s="1">
        <v>-225.32146621421899</v>
      </c>
      <c r="R87" s="1">
        <v>-211.297274879355</v>
      </c>
      <c r="S87" s="1">
        <v>-214.47265074376</v>
      </c>
      <c r="T87" s="1">
        <v>-216.95204499140499</v>
      </c>
      <c r="U87" s="1">
        <v>-220.14013485433799</v>
      </c>
      <c r="V87" s="1">
        <v>-217.916666666666</v>
      </c>
      <c r="W87" s="1" t="e">
        <v>#N/A</v>
      </c>
      <c r="X87" s="1" t="e">
        <v>#N/A</v>
      </c>
      <c r="Y87" s="1" t="e">
        <v>#N/A</v>
      </c>
      <c r="Z87" s="1" t="e">
        <v>#N/A</v>
      </c>
    </row>
    <row r="88" spans="1:26" x14ac:dyDescent="0.25">
      <c r="A88" s="1" t="s">
        <v>841</v>
      </c>
      <c r="B88" t="s">
        <v>866</v>
      </c>
      <c r="C88" s="3">
        <v>44911</v>
      </c>
      <c r="D88" s="6">
        <f t="shared" si="30"/>
        <v>44728</v>
      </c>
      <c r="E88" s="6">
        <f t="shared" si="31"/>
        <v>44546</v>
      </c>
      <c r="F88" s="6">
        <f t="shared" si="32"/>
        <v>44363</v>
      </c>
      <c r="G88" s="6">
        <f t="shared" si="33"/>
        <v>44181</v>
      </c>
      <c r="H88" s="6">
        <f t="shared" si="34"/>
        <v>43998</v>
      </c>
      <c r="I88" s="6">
        <f t="shared" si="35"/>
        <v>43815</v>
      </c>
      <c r="J88" s="6">
        <f t="shared" si="36"/>
        <v>43632</v>
      </c>
      <c r="K88" s="6">
        <f t="shared" si="37"/>
        <v>43450</v>
      </c>
      <c r="L88" s="6">
        <f t="shared" si="38"/>
        <v>43267</v>
      </c>
      <c r="M88" s="6">
        <f t="shared" si="39"/>
        <v>43085</v>
      </c>
      <c r="N88" s="3">
        <v>44904</v>
      </c>
      <c r="O88" s="7">
        <v>10.09</v>
      </c>
      <c r="P88" s="8">
        <v>362.60939999999999</v>
      </c>
      <c r="Q88" s="1">
        <v>-219.792771776412</v>
      </c>
      <c r="R88" s="1">
        <v>-217.916666666666</v>
      </c>
      <c r="S88" s="1">
        <v>-217.916666666666</v>
      </c>
      <c r="T88" s="1" t="e">
        <v>#N/A</v>
      </c>
      <c r="U88" s="1" t="e">
        <v>#N/A</v>
      </c>
      <c r="V88" s="1" t="e">
        <v>#N/A</v>
      </c>
      <c r="W88" s="1" t="e">
        <v>#N/A</v>
      </c>
      <c r="X88" s="1" t="e">
        <v>#N/A</v>
      </c>
      <c r="Y88" s="1" t="e">
        <v>#N/A</v>
      </c>
      <c r="Z88" s="1" t="e">
        <v>#N/A</v>
      </c>
    </row>
    <row r="89" spans="1:26" x14ac:dyDescent="0.25">
      <c r="A89" s="1" t="s">
        <v>842</v>
      </c>
      <c r="B89" t="s">
        <v>867</v>
      </c>
      <c r="C89" s="3">
        <v>44995</v>
      </c>
      <c r="D89" s="6">
        <f t="shared" si="30"/>
        <v>44814</v>
      </c>
      <c r="E89" s="6">
        <f t="shared" si="31"/>
        <v>44630</v>
      </c>
      <c r="F89" s="6">
        <f t="shared" si="32"/>
        <v>44449</v>
      </c>
      <c r="G89" s="6">
        <f t="shared" si="33"/>
        <v>44265</v>
      </c>
      <c r="H89" s="6">
        <f t="shared" si="34"/>
        <v>44084</v>
      </c>
      <c r="I89" s="6">
        <f t="shared" si="35"/>
        <v>43900</v>
      </c>
      <c r="J89" s="6">
        <f t="shared" si="36"/>
        <v>43718</v>
      </c>
      <c r="K89" s="6">
        <f t="shared" si="37"/>
        <v>43534</v>
      </c>
      <c r="L89" s="6">
        <f t="shared" si="38"/>
        <v>43353</v>
      </c>
      <c r="M89" s="6">
        <f t="shared" si="39"/>
        <v>43169</v>
      </c>
      <c r="N89" s="3">
        <v>44980</v>
      </c>
      <c r="O89" s="7">
        <v>10.210000000000001</v>
      </c>
      <c r="P89" s="8">
        <v>361.71679999999998</v>
      </c>
      <c r="Q89" s="1">
        <v>-212.165933297691</v>
      </c>
      <c r="R89" s="1">
        <v>-227.081984773377</v>
      </c>
      <c r="S89" s="1">
        <v>-217.916666666666</v>
      </c>
      <c r="T89" s="1" t="e">
        <v>#N/A</v>
      </c>
      <c r="U89" s="1" t="e">
        <v>#N/A</v>
      </c>
      <c r="V89" s="1" t="e">
        <v>#N/A</v>
      </c>
      <c r="W89" s="1" t="e">
        <v>#N/A</v>
      </c>
      <c r="X89" s="1" t="e">
        <v>#N/A</v>
      </c>
      <c r="Y89" s="1" t="e">
        <v>#N/A</v>
      </c>
      <c r="Z89" s="1" t="e">
        <v>#N/A</v>
      </c>
    </row>
    <row r="90" spans="1:26" x14ac:dyDescent="0.25">
      <c r="A90" s="1" t="s">
        <v>843</v>
      </c>
      <c r="B90" t="s">
        <v>868</v>
      </c>
      <c r="C90" s="3">
        <v>44925</v>
      </c>
      <c r="D90" s="6">
        <f t="shared" si="30"/>
        <v>44742</v>
      </c>
      <c r="E90" s="6">
        <f t="shared" si="31"/>
        <v>44560</v>
      </c>
      <c r="F90" s="6">
        <f t="shared" si="32"/>
        <v>44377</v>
      </c>
      <c r="G90" s="6">
        <f t="shared" si="33"/>
        <v>44195</v>
      </c>
      <c r="H90" s="6">
        <f t="shared" si="34"/>
        <v>44012</v>
      </c>
      <c r="I90" s="6">
        <f t="shared" si="35"/>
        <v>43829</v>
      </c>
      <c r="J90" s="6">
        <f t="shared" si="36"/>
        <v>43646</v>
      </c>
      <c r="K90" s="6">
        <f t="shared" si="37"/>
        <v>43464</v>
      </c>
      <c r="L90" s="6">
        <f t="shared" si="38"/>
        <v>43281</v>
      </c>
      <c r="M90" s="6">
        <f t="shared" si="39"/>
        <v>43099</v>
      </c>
      <c r="N90" s="3">
        <v>44322</v>
      </c>
      <c r="O90" s="7">
        <v>10.5</v>
      </c>
      <c r="P90" s="8">
        <v>361.2</v>
      </c>
      <c r="Q90" s="1">
        <v>-221.027485605159</v>
      </c>
      <c r="R90" s="1">
        <v>-217.916666666666</v>
      </c>
      <c r="S90" s="1">
        <v>-217.916666666666</v>
      </c>
      <c r="T90" s="1" t="e">
        <v>#N/A</v>
      </c>
      <c r="U90" s="1" t="e">
        <v>#N/A</v>
      </c>
      <c r="V90" s="1" t="e">
        <v>#N/A</v>
      </c>
      <c r="W90" s="1" t="e">
        <v>#N/A</v>
      </c>
      <c r="X90" s="1" t="e">
        <v>#N/A</v>
      </c>
      <c r="Y90" s="1" t="e">
        <v>#N/A</v>
      </c>
      <c r="Z90" s="1" t="e">
        <v>#N/A</v>
      </c>
    </row>
    <row r="91" spans="1:26" x14ac:dyDescent="0.25">
      <c r="A91" s="1" t="s">
        <v>844</v>
      </c>
      <c r="B91" t="s">
        <v>869</v>
      </c>
      <c r="C91" s="3">
        <v>45177</v>
      </c>
      <c r="D91" s="6">
        <f t="shared" si="30"/>
        <v>44993</v>
      </c>
      <c r="E91" s="6">
        <f t="shared" si="31"/>
        <v>44812</v>
      </c>
      <c r="F91" s="6">
        <f t="shared" si="32"/>
        <v>44628</v>
      </c>
      <c r="G91" s="6">
        <f t="shared" si="33"/>
        <v>44447</v>
      </c>
      <c r="H91" s="6">
        <f t="shared" si="34"/>
        <v>44263</v>
      </c>
      <c r="I91" s="6">
        <f t="shared" si="35"/>
        <v>44082</v>
      </c>
      <c r="J91" s="6">
        <f t="shared" si="36"/>
        <v>43898</v>
      </c>
      <c r="K91" s="6">
        <f t="shared" si="37"/>
        <v>43716</v>
      </c>
      <c r="L91" s="6">
        <f t="shared" si="38"/>
        <v>43532</v>
      </c>
      <c r="M91" s="6">
        <f t="shared" si="39"/>
        <v>43351</v>
      </c>
      <c r="N91" s="3">
        <v>44922</v>
      </c>
      <c r="O91" s="7">
        <v>10.15</v>
      </c>
      <c r="P91" s="8">
        <v>350.17500000000001</v>
      </c>
      <c r="Q91" s="1">
        <v>-188.75290502586799</v>
      </c>
      <c r="R91" s="1">
        <v>-215.576159900325</v>
      </c>
      <c r="S91" s="1">
        <v>-224.87552468724201</v>
      </c>
      <c r="T91" s="1">
        <v>-217.916666666666</v>
      </c>
      <c r="U91" s="1" t="e">
        <v>#N/A</v>
      </c>
      <c r="V91" s="1" t="e">
        <v>#N/A</v>
      </c>
      <c r="W91" s="1" t="e">
        <v>#N/A</v>
      </c>
      <c r="X91" s="1" t="e">
        <v>#N/A</v>
      </c>
      <c r="Y91" s="1" t="e">
        <v>#N/A</v>
      </c>
      <c r="Z91" s="1" t="e">
        <v>#N/A</v>
      </c>
    </row>
    <row r="92" spans="1:26" x14ac:dyDescent="0.25">
      <c r="A92" s="1" t="s">
        <v>845</v>
      </c>
      <c r="B92" t="s">
        <v>870</v>
      </c>
      <c r="C92" s="3">
        <v>44953</v>
      </c>
      <c r="D92" s="6">
        <f t="shared" si="30"/>
        <v>44769</v>
      </c>
      <c r="E92" s="6">
        <f t="shared" si="31"/>
        <v>44588</v>
      </c>
      <c r="F92" s="6">
        <f t="shared" si="32"/>
        <v>44404</v>
      </c>
      <c r="G92" s="6">
        <f t="shared" si="33"/>
        <v>44223</v>
      </c>
      <c r="H92" s="6">
        <f t="shared" si="34"/>
        <v>44039</v>
      </c>
      <c r="I92" s="6">
        <f t="shared" si="35"/>
        <v>43857</v>
      </c>
      <c r="J92" s="6">
        <f t="shared" si="36"/>
        <v>43673</v>
      </c>
      <c r="K92" s="6">
        <f t="shared" si="37"/>
        <v>43492</v>
      </c>
      <c r="L92" s="6">
        <f t="shared" si="38"/>
        <v>43308</v>
      </c>
      <c r="M92" s="6">
        <f t="shared" si="39"/>
        <v>43127</v>
      </c>
      <c r="N92" s="3">
        <v>44937</v>
      </c>
      <c r="O92" s="7">
        <v>10.125</v>
      </c>
      <c r="P92" s="8">
        <v>349.3125</v>
      </c>
      <c r="Q92" s="1">
        <v>-215.26298554185399</v>
      </c>
      <c r="R92" s="1">
        <v>-217.916666666666</v>
      </c>
      <c r="S92" s="1">
        <v>-217.916666666666</v>
      </c>
      <c r="T92" s="1" t="e">
        <v>#N/A</v>
      </c>
      <c r="U92" s="1" t="e">
        <v>#N/A</v>
      </c>
      <c r="V92" s="1" t="e">
        <v>#N/A</v>
      </c>
      <c r="W92" s="1" t="e">
        <v>#N/A</v>
      </c>
      <c r="X92" s="1" t="e">
        <v>#N/A</v>
      </c>
      <c r="Y92" s="1" t="e">
        <v>#N/A</v>
      </c>
      <c r="Z92" s="1" t="e">
        <v>#N/A</v>
      </c>
    </row>
    <row r="93" spans="1:26" x14ac:dyDescent="0.25">
      <c r="A93" s="1" t="s">
        <v>846</v>
      </c>
      <c r="B93" t="s">
        <v>871</v>
      </c>
      <c r="C93" s="3">
        <v>44911</v>
      </c>
      <c r="D93" s="6">
        <f t="shared" si="30"/>
        <v>44728</v>
      </c>
      <c r="E93" s="6">
        <f t="shared" si="31"/>
        <v>44546</v>
      </c>
      <c r="F93" s="6">
        <f t="shared" si="32"/>
        <v>44363</v>
      </c>
      <c r="G93" s="6">
        <f t="shared" si="33"/>
        <v>44181</v>
      </c>
      <c r="H93" s="6">
        <f t="shared" si="34"/>
        <v>43998</v>
      </c>
      <c r="I93" s="6">
        <f t="shared" si="35"/>
        <v>43815</v>
      </c>
      <c r="J93" s="6">
        <f t="shared" si="36"/>
        <v>43632</v>
      </c>
      <c r="K93" s="6">
        <f t="shared" si="37"/>
        <v>43450</v>
      </c>
      <c r="L93" s="6">
        <f t="shared" si="38"/>
        <v>43267</v>
      </c>
      <c r="M93" s="6">
        <f t="shared" si="39"/>
        <v>43085</v>
      </c>
      <c r="N93" s="3">
        <v>44908</v>
      </c>
      <c r="O93" s="7">
        <v>10.085000000000001</v>
      </c>
      <c r="P93" s="8">
        <v>347.9325</v>
      </c>
      <c r="Q93" s="1">
        <v>-205.47635478011301</v>
      </c>
      <c r="R93" s="1">
        <v>-212.362167701776</v>
      </c>
      <c r="S93" s="1">
        <v>-226.85201082215099</v>
      </c>
      <c r="T93" s="1" t="e">
        <v>#N/A</v>
      </c>
      <c r="U93" s="1" t="e">
        <v>#N/A</v>
      </c>
      <c r="V93" s="1" t="e">
        <v>#N/A</v>
      </c>
      <c r="W93" s="1" t="e">
        <v>#N/A</v>
      </c>
      <c r="X93" s="1" t="e">
        <v>#N/A</v>
      </c>
      <c r="Y93" s="1" t="e">
        <v>#N/A</v>
      </c>
      <c r="Z93" s="1" t="e">
        <v>#N/A</v>
      </c>
    </row>
    <row r="94" spans="1:26" x14ac:dyDescent="0.25">
      <c r="A94" s="1" t="s">
        <v>847</v>
      </c>
      <c r="B94" t="s">
        <v>872</v>
      </c>
      <c r="C94" s="3">
        <v>45023</v>
      </c>
      <c r="D94" s="6">
        <f t="shared" si="30"/>
        <v>44841</v>
      </c>
      <c r="E94" s="6">
        <f t="shared" si="31"/>
        <v>44658</v>
      </c>
      <c r="F94" s="6">
        <f t="shared" si="32"/>
        <v>44476</v>
      </c>
      <c r="G94" s="6">
        <f t="shared" si="33"/>
        <v>44293</v>
      </c>
      <c r="H94" s="6">
        <f t="shared" si="34"/>
        <v>44111</v>
      </c>
      <c r="I94" s="6">
        <f t="shared" si="35"/>
        <v>43928</v>
      </c>
      <c r="J94" s="6">
        <f t="shared" si="36"/>
        <v>43745</v>
      </c>
      <c r="K94" s="6">
        <f t="shared" si="37"/>
        <v>43562</v>
      </c>
      <c r="L94" s="6">
        <f t="shared" si="38"/>
        <v>43380</v>
      </c>
      <c r="M94" s="6">
        <f t="shared" si="39"/>
        <v>43197</v>
      </c>
      <c r="N94" s="3">
        <v>44973</v>
      </c>
      <c r="O94" s="7">
        <v>10.220000000000001</v>
      </c>
      <c r="P94" s="8">
        <v>346.56740000000002</v>
      </c>
      <c r="Q94" s="1">
        <v>-216.33295285825301</v>
      </c>
      <c r="R94" s="1">
        <v>-226.53955850359401</v>
      </c>
      <c r="S94" s="1">
        <v>-217.916666666666</v>
      </c>
      <c r="T94" s="1" t="e">
        <v>#N/A</v>
      </c>
      <c r="U94" s="1" t="e">
        <v>#N/A</v>
      </c>
      <c r="V94" s="1" t="e">
        <v>#N/A</v>
      </c>
      <c r="W94" s="1" t="e">
        <v>#N/A</v>
      </c>
      <c r="X94" s="1" t="e">
        <v>#N/A</v>
      </c>
      <c r="Y94" s="1" t="e">
        <v>#N/A</v>
      </c>
      <c r="Z94" s="1" t="e">
        <v>#N/A</v>
      </c>
    </row>
    <row r="95" spans="1:26" x14ac:dyDescent="0.25">
      <c r="A95" s="1" t="s">
        <v>848</v>
      </c>
      <c r="B95" t="s">
        <v>873</v>
      </c>
      <c r="C95" s="3">
        <v>45275</v>
      </c>
      <c r="D95" s="6">
        <f t="shared" si="30"/>
        <v>45092</v>
      </c>
      <c r="E95" s="6">
        <f t="shared" si="31"/>
        <v>44910</v>
      </c>
      <c r="F95" s="6">
        <f t="shared" si="32"/>
        <v>44727</v>
      </c>
      <c r="G95" s="6">
        <f t="shared" si="33"/>
        <v>44545</v>
      </c>
      <c r="H95" s="6">
        <f t="shared" si="34"/>
        <v>44362</v>
      </c>
      <c r="I95" s="6">
        <f t="shared" si="35"/>
        <v>44180</v>
      </c>
      <c r="J95" s="6">
        <f t="shared" si="36"/>
        <v>43997</v>
      </c>
      <c r="K95" s="6">
        <f t="shared" si="37"/>
        <v>43814</v>
      </c>
      <c r="L95" s="6">
        <f t="shared" si="38"/>
        <v>43631</v>
      </c>
      <c r="M95" s="6">
        <f t="shared" si="39"/>
        <v>43449</v>
      </c>
      <c r="N95" s="3">
        <v>45015</v>
      </c>
      <c r="O95" s="7">
        <v>10.36</v>
      </c>
      <c r="P95" s="8">
        <v>344.32810000000001</v>
      </c>
      <c r="Q95" s="1">
        <v>-122.330532528818</v>
      </c>
      <c r="R95" s="1">
        <v>-116.73309644797401</v>
      </c>
      <c r="S95" s="1">
        <v>-147.69639774451599</v>
      </c>
      <c r="T95" s="1">
        <v>-217.916666666666</v>
      </c>
      <c r="U95" s="1">
        <v>-215.31531531531499</v>
      </c>
      <c r="V95" s="1" t="e">
        <v>#N/A</v>
      </c>
      <c r="W95" s="1" t="e">
        <v>#N/A</v>
      </c>
      <c r="X95" s="1" t="e">
        <v>#N/A</v>
      </c>
      <c r="Y95" s="1" t="e">
        <v>#N/A</v>
      </c>
      <c r="Z95" s="1" t="e">
        <v>#N/A</v>
      </c>
    </row>
    <row r="96" spans="1:26" x14ac:dyDescent="0.25">
      <c r="A96" s="1" t="s">
        <v>849</v>
      </c>
      <c r="B96" t="s">
        <v>874</v>
      </c>
      <c r="C96" s="3">
        <v>45016</v>
      </c>
      <c r="D96" s="6">
        <f t="shared" si="30"/>
        <v>44835</v>
      </c>
      <c r="E96" s="6">
        <f t="shared" si="31"/>
        <v>44651</v>
      </c>
      <c r="F96" s="6">
        <f t="shared" si="32"/>
        <v>44470</v>
      </c>
      <c r="G96" s="6">
        <f t="shared" si="33"/>
        <v>44286</v>
      </c>
      <c r="H96" s="6">
        <f t="shared" si="34"/>
        <v>44105</v>
      </c>
      <c r="I96" s="6">
        <f t="shared" si="35"/>
        <v>43921</v>
      </c>
      <c r="J96" s="6">
        <f t="shared" si="36"/>
        <v>43739</v>
      </c>
      <c r="K96" s="6">
        <f t="shared" si="37"/>
        <v>43555</v>
      </c>
      <c r="L96" s="6">
        <f t="shared" si="38"/>
        <v>43374</v>
      </c>
      <c r="M96" s="6">
        <f t="shared" si="39"/>
        <v>43190</v>
      </c>
      <c r="N96" s="3">
        <v>44984</v>
      </c>
      <c r="O96" s="7">
        <v>10.27</v>
      </c>
      <c r="P96" s="8">
        <v>342.76119999999997</v>
      </c>
      <c r="Q96" s="1">
        <v>-217.916666666666</v>
      </c>
      <c r="R96" s="1">
        <v>-217.916666666666</v>
      </c>
      <c r="S96" s="1">
        <v>-217.916666666666</v>
      </c>
      <c r="T96" s="1" t="e">
        <v>#N/A</v>
      </c>
      <c r="U96" s="1" t="e">
        <v>#N/A</v>
      </c>
      <c r="V96" s="1" t="e">
        <v>#N/A</v>
      </c>
      <c r="W96" s="1" t="e">
        <v>#N/A</v>
      </c>
      <c r="X96" s="1" t="e">
        <v>#N/A</v>
      </c>
      <c r="Y96" s="1" t="e">
        <v>#N/A</v>
      </c>
      <c r="Z96" s="1" t="e">
        <v>#N/A</v>
      </c>
    </row>
    <row r="97" spans="1:26" x14ac:dyDescent="0.25">
      <c r="A97" s="1" t="s">
        <v>850</v>
      </c>
      <c r="B97" t="s">
        <v>875</v>
      </c>
      <c r="C97" s="3">
        <v>45826</v>
      </c>
      <c r="D97" s="6">
        <f t="shared" si="30"/>
        <v>45644</v>
      </c>
      <c r="E97" s="6">
        <f t="shared" si="31"/>
        <v>45461</v>
      </c>
      <c r="F97" s="6">
        <f t="shared" si="32"/>
        <v>45278</v>
      </c>
      <c r="G97" s="6">
        <f t="shared" si="33"/>
        <v>45095</v>
      </c>
      <c r="H97" s="6">
        <f t="shared" si="34"/>
        <v>44913</v>
      </c>
      <c r="I97" s="6">
        <f t="shared" si="35"/>
        <v>44730</v>
      </c>
      <c r="J97" s="6">
        <f t="shared" si="36"/>
        <v>44548</v>
      </c>
      <c r="K97" s="6">
        <f t="shared" si="37"/>
        <v>44365</v>
      </c>
      <c r="L97" s="6">
        <f t="shared" si="38"/>
        <v>44183</v>
      </c>
      <c r="M97" s="6">
        <f t="shared" si="39"/>
        <v>44000</v>
      </c>
      <c r="N97" s="3">
        <v>45117</v>
      </c>
      <c r="O97" s="7">
        <v>10.41</v>
      </c>
      <c r="P97" s="8">
        <v>337.17160000000001</v>
      </c>
      <c r="Q97" s="1">
        <v>-217.474948298697</v>
      </c>
      <c r="R97" s="1">
        <v>-231.40634692894099</v>
      </c>
      <c r="S97" s="1">
        <v>-228.722027070179</v>
      </c>
      <c r="T97" s="1">
        <v>-209.17000562612299</v>
      </c>
      <c r="U97" s="1">
        <v>-217.916666666666</v>
      </c>
      <c r="V97" s="1">
        <v>-217.916666666666</v>
      </c>
      <c r="W97" s="1">
        <v>-217.916666666666</v>
      </c>
      <c r="X97" s="1" t="e">
        <v>#N/A</v>
      </c>
      <c r="Y97" s="1" t="e">
        <v>#N/A</v>
      </c>
      <c r="Z97" s="1" t="e">
        <v>#N/A</v>
      </c>
    </row>
    <row r="98" spans="1:26" x14ac:dyDescent="0.25">
      <c r="A98" s="1" t="s">
        <v>851</v>
      </c>
      <c r="B98" t="s">
        <v>876</v>
      </c>
      <c r="C98" s="3">
        <v>45002</v>
      </c>
      <c r="D98" s="6">
        <f t="shared" si="30"/>
        <v>44821</v>
      </c>
      <c r="E98" s="6">
        <f t="shared" si="31"/>
        <v>44637</v>
      </c>
      <c r="F98" s="6">
        <f t="shared" si="32"/>
        <v>44456</v>
      </c>
      <c r="G98" s="6">
        <f t="shared" si="33"/>
        <v>44272</v>
      </c>
      <c r="H98" s="6">
        <f t="shared" si="34"/>
        <v>44091</v>
      </c>
      <c r="I98" s="6">
        <f t="shared" si="35"/>
        <v>43907</v>
      </c>
      <c r="J98" s="6">
        <f t="shared" si="36"/>
        <v>43725</v>
      </c>
      <c r="K98" s="6">
        <f t="shared" si="37"/>
        <v>43541</v>
      </c>
      <c r="L98" s="6">
        <f t="shared" si="38"/>
        <v>43360</v>
      </c>
      <c r="M98" s="6">
        <f t="shared" si="39"/>
        <v>43176</v>
      </c>
      <c r="N98" s="3">
        <v>44932</v>
      </c>
      <c r="O98" s="7">
        <v>15.41</v>
      </c>
      <c r="P98" s="8">
        <v>332.27809999999999</v>
      </c>
      <c r="Q98" s="1">
        <v>-220.13527705636599</v>
      </c>
      <c r="R98" s="1">
        <v>-217.916666666666</v>
      </c>
      <c r="S98" s="1">
        <v>-215.31531531531499</v>
      </c>
      <c r="T98" s="1">
        <v>-231.53153153153099</v>
      </c>
      <c r="U98" s="1">
        <v>-231.53153153153099</v>
      </c>
      <c r="V98" s="1">
        <v>-231.53153153153099</v>
      </c>
      <c r="W98" s="1">
        <v>-231.53153153153099</v>
      </c>
      <c r="X98" s="1">
        <v>-231.53153153153099</v>
      </c>
      <c r="Y98" s="1">
        <v>-231.53153153153099</v>
      </c>
      <c r="Z98" s="1">
        <v>-231.53153153153099</v>
      </c>
    </row>
    <row r="99" spans="1:26" x14ac:dyDescent="0.25">
      <c r="A99" s="1" t="s">
        <v>852</v>
      </c>
      <c r="B99" t="s">
        <v>877</v>
      </c>
      <c r="C99" s="3">
        <v>44925</v>
      </c>
      <c r="D99" s="6">
        <f t="shared" si="30"/>
        <v>44742</v>
      </c>
      <c r="E99" s="6">
        <f t="shared" si="31"/>
        <v>44560</v>
      </c>
      <c r="F99" s="6">
        <f t="shared" si="32"/>
        <v>44377</v>
      </c>
      <c r="G99" s="6">
        <f t="shared" si="33"/>
        <v>44195</v>
      </c>
      <c r="H99" s="6">
        <f t="shared" si="34"/>
        <v>44012</v>
      </c>
      <c r="I99" s="6">
        <f t="shared" si="35"/>
        <v>43829</v>
      </c>
      <c r="J99" s="6">
        <f t="shared" si="36"/>
        <v>43646</v>
      </c>
      <c r="K99" s="6">
        <f t="shared" si="37"/>
        <v>43464</v>
      </c>
      <c r="L99" s="6">
        <f t="shared" si="38"/>
        <v>43281</v>
      </c>
      <c r="M99" s="6">
        <f t="shared" si="39"/>
        <v>43099</v>
      </c>
      <c r="N99" s="3">
        <v>44924</v>
      </c>
      <c r="O99" s="7">
        <v>10.17</v>
      </c>
      <c r="P99" s="8">
        <v>328.93639999999999</v>
      </c>
      <c r="Q99" s="1">
        <v>-217.75288678089601</v>
      </c>
      <c r="R99" s="1">
        <v>-217.916666666666</v>
      </c>
      <c r="S99" s="1">
        <v>-217.916666666666</v>
      </c>
      <c r="T99" s="1" t="e">
        <v>#N/A</v>
      </c>
      <c r="U99" s="1" t="e">
        <v>#N/A</v>
      </c>
      <c r="V99" s="1" t="e">
        <v>#N/A</v>
      </c>
      <c r="W99" s="1" t="e">
        <v>#N/A</v>
      </c>
      <c r="X99" s="1" t="e">
        <v>#N/A</v>
      </c>
      <c r="Y99" s="1" t="e">
        <v>#N/A</v>
      </c>
      <c r="Z99" s="1" t="e">
        <v>#N/A</v>
      </c>
    </row>
    <row r="100" spans="1:26" x14ac:dyDescent="0.25">
      <c r="A100" s="1" t="s">
        <v>853</v>
      </c>
      <c r="B100" t="s">
        <v>878</v>
      </c>
      <c r="C100" s="3">
        <v>44925</v>
      </c>
      <c r="D100" s="6">
        <f t="shared" si="30"/>
        <v>44742</v>
      </c>
      <c r="E100" s="6">
        <f t="shared" si="31"/>
        <v>44560</v>
      </c>
      <c r="F100" s="6">
        <f t="shared" si="32"/>
        <v>44377</v>
      </c>
      <c r="G100" s="6">
        <f t="shared" si="33"/>
        <v>44195</v>
      </c>
      <c r="H100" s="6">
        <f t="shared" si="34"/>
        <v>44012</v>
      </c>
      <c r="I100" s="6">
        <f t="shared" si="35"/>
        <v>43829</v>
      </c>
      <c r="J100" s="6">
        <f t="shared" si="36"/>
        <v>43646</v>
      </c>
      <c r="K100" s="6">
        <f t="shared" si="37"/>
        <v>43464</v>
      </c>
      <c r="L100" s="6">
        <f t="shared" si="38"/>
        <v>43281</v>
      </c>
      <c r="M100" s="6">
        <f t="shared" si="39"/>
        <v>43099</v>
      </c>
      <c r="N100" s="3">
        <v>44911</v>
      </c>
      <c r="O100" s="7">
        <v>10.08</v>
      </c>
      <c r="P100" s="8">
        <v>327.30360000000002</v>
      </c>
      <c r="Q100" s="1">
        <v>-204.455342256856</v>
      </c>
      <c r="R100" s="1">
        <v>-220.115620494685</v>
      </c>
      <c r="S100" s="1">
        <v>-217.916666666666</v>
      </c>
      <c r="T100" s="1" t="e">
        <v>#N/A</v>
      </c>
      <c r="U100" s="1" t="e">
        <v>#N/A</v>
      </c>
      <c r="V100" s="1" t="e">
        <v>#N/A</v>
      </c>
      <c r="W100" s="1" t="e">
        <v>#N/A</v>
      </c>
      <c r="X100" s="1" t="e">
        <v>#N/A</v>
      </c>
      <c r="Y100" s="1" t="e">
        <v>#N/A</v>
      </c>
      <c r="Z100" s="1" t="e">
        <v>#N/A</v>
      </c>
    </row>
    <row r="101" spans="1:26" x14ac:dyDescent="0.25">
      <c r="A101" s="1" t="s">
        <v>854</v>
      </c>
      <c r="B101" t="s">
        <v>879</v>
      </c>
      <c r="C101" s="3">
        <v>44918</v>
      </c>
      <c r="D101" s="6">
        <f t="shared" si="30"/>
        <v>44735</v>
      </c>
      <c r="E101" s="6">
        <f t="shared" si="31"/>
        <v>44553</v>
      </c>
      <c r="F101" s="6">
        <f t="shared" si="32"/>
        <v>44370</v>
      </c>
      <c r="G101" s="6">
        <f t="shared" si="33"/>
        <v>44188</v>
      </c>
      <c r="H101" s="6">
        <f t="shared" si="34"/>
        <v>44005</v>
      </c>
      <c r="I101" s="6">
        <f t="shared" si="35"/>
        <v>43822</v>
      </c>
      <c r="J101" s="6">
        <f t="shared" si="36"/>
        <v>43639</v>
      </c>
      <c r="K101" s="6">
        <f t="shared" si="37"/>
        <v>43457</v>
      </c>
      <c r="L101" s="6">
        <f t="shared" si="38"/>
        <v>43274</v>
      </c>
      <c r="M101" s="6">
        <f t="shared" si="39"/>
        <v>43092</v>
      </c>
      <c r="N101" s="3">
        <v>44901</v>
      </c>
      <c r="O101" s="7">
        <v>10.08</v>
      </c>
      <c r="P101" s="8">
        <v>326.02550000000002</v>
      </c>
      <c r="Q101" s="1">
        <v>-214.77613306825799</v>
      </c>
      <c r="R101" s="1">
        <v>-217.916666666666</v>
      </c>
      <c r="S101" s="1">
        <v>-217.916666666666</v>
      </c>
      <c r="T101" s="1" t="e">
        <v>#N/A</v>
      </c>
      <c r="U101" s="1" t="e">
        <v>#N/A</v>
      </c>
      <c r="V101" s="1" t="e">
        <v>#N/A</v>
      </c>
      <c r="W101" s="1" t="e">
        <v>#N/A</v>
      </c>
      <c r="X101" s="1" t="e">
        <v>#N/A</v>
      </c>
      <c r="Y101" s="1" t="e">
        <v>#N/A</v>
      </c>
      <c r="Z101" s="1" t="e">
        <v>#N/A</v>
      </c>
    </row>
  </sheetData>
  <sortState xmlns:xlrd2="http://schemas.microsoft.com/office/spreadsheetml/2017/richdata2" ref="A2:AB76">
    <sortCondition descending="1" ref="V5:V76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9BA1B-1FE6-4368-ABAD-45DB87E7CE24}">
  <sheetPr codeName="Sheet6"/>
  <dimension ref="A1:AB201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ColWidth="13.28515625" defaultRowHeight="15" x14ac:dyDescent="0.25"/>
  <cols>
    <col min="2" max="2" width="30.7109375" style="5" customWidth="1"/>
    <col min="24" max="26" width="13.28515625" style="1"/>
  </cols>
  <sheetData>
    <row r="1" spans="1:28" ht="30" x14ac:dyDescent="0.25">
      <c r="A1" s="2" t="s">
        <v>0</v>
      </c>
      <c r="B1" s="4" t="s">
        <v>217</v>
      </c>
      <c r="C1" s="2" t="s">
        <v>1</v>
      </c>
      <c r="D1" s="2" t="s">
        <v>218</v>
      </c>
      <c r="E1" s="2" t="s">
        <v>219</v>
      </c>
      <c r="F1" s="2" t="s">
        <v>220</v>
      </c>
      <c r="G1" s="2" t="s">
        <v>221</v>
      </c>
      <c r="H1" s="2" t="s">
        <v>222</v>
      </c>
      <c r="I1" s="2" t="s">
        <v>223</v>
      </c>
      <c r="J1" s="2" t="s">
        <v>439</v>
      </c>
      <c r="K1" s="2" t="s">
        <v>440</v>
      </c>
      <c r="L1" s="2" t="s">
        <v>441</v>
      </c>
      <c r="M1" s="2" t="s">
        <v>442</v>
      </c>
      <c r="N1" s="2" t="s">
        <v>451</v>
      </c>
      <c r="O1" s="2" t="s">
        <v>452</v>
      </c>
      <c r="P1" s="2" t="s">
        <v>453</v>
      </c>
      <c r="Q1" s="2" t="s">
        <v>454</v>
      </c>
      <c r="R1" s="2" t="s">
        <v>455</v>
      </c>
      <c r="S1" s="2" t="s">
        <v>456</v>
      </c>
      <c r="T1" s="2" t="s">
        <v>457</v>
      </c>
      <c r="U1" s="2" t="s">
        <v>458</v>
      </c>
      <c r="V1" s="2" t="s">
        <v>459</v>
      </c>
      <c r="W1" s="2" t="s">
        <v>460</v>
      </c>
      <c r="X1" s="2" t="s">
        <v>443</v>
      </c>
      <c r="Y1" s="2" t="s">
        <v>444</v>
      </c>
      <c r="Z1" s="2" t="s">
        <v>445</v>
      </c>
    </row>
    <row r="2" spans="1:28" x14ac:dyDescent="0.25">
      <c r="A2" s="1" t="s">
        <v>110</v>
      </c>
      <c r="B2" s="5" t="s">
        <v>332</v>
      </c>
      <c r="C2" s="3">
        <v>42314</v>
      </c>
      <c r="D2" s="3">
        <f t="shared" ref="D2:D33" si="0">DATE(YEAR($C2),MONTH($C2)-6,DAY($C2))</f>
        <v>42130</v>
      </c>
      <c r="E2" s="3">
        <f t="shared" ref="E2:E33" si="1">DATE(YEAR($C2)-1,MONTH($C2),DAY($C2))</f>
        <v>41949</v>
      </c>
      <c r="F2" s="3">
        <f t="shared" ref="F2:F33" si="2">DATE(YEAR($C2)-1,MONTH($C2)-6,DAY($C2))</f>
        <v>41765</v>
      </c>
      <c r="G2" s="3">
        <f t="shared" ref="G2:G33" si="3">DATE(YEAR($C2)-2,MONTH($C2),DAY($C2))</f>
        <v>41584</v>
      </c>
      <c r="H2" s="3">
        <f t="shared" ref="H2:H33" si="4">DATE(YEAR($C2)-2,MONTH($C2)-6,DAY($C2))</f>
        <v>41400</v>
      </c>
      <c r="I2" s="3">
        <f t="shared" ref="I2:I33" si="5">DATE(YEAR($C2)-3,MONTH($C2),DAY($C2))</f>
        <v>41219</v>
      </c>
      <c r="J2" s="3">
        <f t="shared" ref="J2:J33" si="6">DATE(YEAR($C2)-3,MONTH($C2)-6,DAY($C2))</f>
        <v>41035</v>
      </c>
      <c r="K2" s="3">
        <f t="shared" ref="K2:K33" si="7">DATE(YEAR($C2)-4,MONTH($C2),DAY($C2))</f>
        <v>40853</v>
      </c>
      <c r="L2" s="3">
        <f t="shared" ref="L2:L33" si="8">DATE(YEAR($C2)-4,MONTH($C2)-6,DAY($C2))</f>
        <v>40669</v>
      </c>
      <c r="M2" s="3">
        <f t="shared" ref="M2:M33" si="9">DATE(YEAR($C2)-5,MONTH($C2),DAY($C2))</f>
        <v>40488</v>
      </c>
      <c r="N2" s="9">
        <v>1.17147338862604</v>
      </c>
      <c r="O2" s="9">
        <v>31.470422788400299</v>
      </c>
      <c r="P2" s="9">
        <v>31.880045146530801</v>
      </c>
      <c r="Q2" s="9">
        <v>22.501235911473898</v>
      </c>
      <c r="R2" s="9">
        <v>-108.39465640246399</v>
      </c>
      <c r="S2" s="9">
        <v>-107.008323131311</v>
      </c>
      <c r="T2" s="9">
        <v>-5.4448573795492097</v>
      </c>
      <c r="U2" s="9">
        <v>16.925915312567302</v>
      </c>
      <c r="V2" s="9">
        <v>16.604867083841899</v>
      </c>
      <c r="W2" s="9">
        <v>-8.1008541238254708</v>
      </c>
      <c r="X2" s="3">
        <v>40589</v>
      </c>
      <c r="Y2" s="7">
        <v>173.9</v>
      </c>
      <c r="Z2" s="8">
        <v>1653.4585999999999</v>
      </c>
      <c r="AB2" t="str">
        <f t="shared" ref="AB2:AB65" si="10">"(A.Symbol = '"&amp;$A2&amp;"' and A.Date &gt;= '"&amp;YEAR($M2)&amp;"-"&amp;MONTH($M2)&amp;"-"&amp;DAY($M2)&amp;"' and A.Date &lt;= '"&amp;YEAR($C2)&amp;"-"&amp;MONTH($C2)&amp;"-"&amp;DAY($C2)&amp;"') or "</f>
        <v xml:space="preserve">(A.Symbol = 'SCU' and A.Date &gt;= '2010-11-6' and A.Date &lt;= '2015-11-6') or </v>
      </c>
    </row>
    <row r="3" spans="1:28" x14ac:dyDescent="0.25">
      <c r="A3" s="1" t="s">
        <v>18</v>
      </c>
      <c r="B3" s="5" t="s">
        <v>240</v>
      </c>
      <c r="C3" s="3">
        <v>42955</v>
      </c>
      <c r="D3" s="3">
        <f t="shared" si="0"/>
        <v>42774</v>
      </c>
      <c r="E3" s="3">
        <f t="shared" si="1"/>
        <v>42590</v>
      </c>
      <c r="F3" s="3">
        <f t="shared" si="2"/>
        <v>42408</v>
      </c>
      <c r="G3" s="3">
        <f t="shared" si="3"/>
        <v>42224</v>
      </c>
      <c r="H3" s="3">
        <f t="shared" si="4"/>
        <v>42043</v>
      </c>
      <c r="I3" s="3">
        <f t="shared" si="5"/>
        <v>41859</v>
      </c>
      <c r="J3" s="3">
        <f t="shared" si="6"/>
        <v>41678</v>
      </c>
      <c r="K3" s="3">
        <f t="shared" si="7"/>
        <v>41494</v>
      </c>
      <c r="L3" s="3">
        <f t="shared" si="8"/>
        <v>41313</v>
      </c>
      <c r="M3" s="3">
        <f t="shared" si="9"/>
        <v>41129</v>
      </c>
      <c r="N3" s="9">
        <v>-60.377858956654798</v>
      </c>
      <c r="O3" s="9">
        <v>-69.644914747526201</v>
      </c>
      <c r="P3" s="9">
        <v>-59.615613301594998</v>
      </c>
      <c r="Q3" s="9">
        <v>-66.447138221313494</v>
      </c>
      <c r="R3" s="9">
        <v>-63.857421831538197</v>
      </c>
      <c r="S3" s="9">
        <v>-63.703294222553502</v>
      </c>
      <c r="T3" s="9">
        <v>-63.031188697398903</v>
      </c>
      <c r="U3" s="9">
        <v>-62.228758984322901</v>
      </c>
      <c r="V3" s="9">
        <v>-61.709325459863301</v>
      </c>
      <c r="W3" s="9">
        <v>-61.981610711275898</v>
      </c>
      <c r="X3" s="3">
        <v>41324</v>
      </c>
      <c r="Y3" s="7">
        <v>18.52</v>
      </c>
      <c r="Z3" s="8">
        <v>428.77499999999998</v>
      </c>
      <c r="AB3" t="str">
        <f t="shared" si="10"/>
        <v xml:space="preserve">(A.Symbol = 'CASLQ' and A.Date &gt;= '2012-8-8' and A.Date &lt;= '2017-8-8') or </v>
      </c>
    </row>
    <row r="4" spans="1:28" x14ac:dyDescent="0.25">
      <c r="A4" s="1" t="s">
        <v>31</v>
      </c>
      <c r="B4" s="5" t="s">
        <v>253</v>
      </c>
      <c r="C4" s="3">
        <v>38988</v>
      </c>
      <c r="D4" s="3">
        <f t="shared" si="0"/>
        <v>38804</v>
      </c>
      <c r="E4" s="3">
        <f t="shared" si="1"/>
        <v>38623</v>
      </c>
      <c r="F4" s="3">
        <f t="shared" si="2"/>
        <v>38439</v>
      </c>
      <c r="G4" s="3">
        <f t="shared" si="3"/>
        <v>38258</v>
      </c>
      <c r="H4" s="3">
        <f t="shared" si="4"/>
        <v>38074</v>
      </c>
      <c r="I4" s="3">
        <f t="shared" si="5"/>
        <v>37892</v>
      </c>
      <c r="J4" s="3">
        <f t="shared" si="6"/>
        <v>37708</v>
      </c>
      <c r="K4" s="3">
        <f t="shared" si="7"/>
        <v>37527</v>
      </c>
      <c r="L4" s="3">
        <f t="shared" si="8"/>
        <v>37343</v>
      </c>
      <c r="M4" s="3">
        <f t="shared" si="9"/>
        <v>37162</v>
      </c>
      <c r="N4" s="9">
        <v>-57.700561660500199</v>
      </c>
      <c r="O4" s="9">
        <v>-77.432617762952603</v>
      </c>
      <c r="P4" s="9">
        <v>-91.280761783608398</v>
      </c>
      <c r="Q4" s="9">
        <v>-98.031942363497194</v>
      </c>
      <c r="R4" s="9">
        <v>-103.58857257850801</v>
      </c>
      <c r="S4" s="9">
        <v>-113.885953025707</v>
      </c>
      <c r="T4" s="9">
        <v>-101.778001627778</v>
      </c>
      <c r="U4" s="9">
        <v>-110.50984559029099</v>
      </c>
      <c r="V4" s="9">
        <v>-126.984426226368</v>
      </c>
      <c r="W4" s="9">
        <v>-145.34129521115199</v>
      </c>
      <c r="X4" s="3">
        <v>37162</v>
      </c>
      <c r="Y4" s="7">
        <v>412.42880000000002</v>
      </c>
      <c r="Z4" s="8">
        <v>2167.9733999999999</v>
      </c>
      <c r="AB4" t="str">
        <f t="shared" si="10"/>
        <v xml:space="preserve">(A.Symbol = 'GEG' and A.Date &gt;= '2001-9-28' and A.Date &lt;= '2006-9-28') or </v>
      </c>
    </row>
    <row r="5" spans="1:28" x14ac:dyDescent="0.25">
      <c r="A5" s="1" t="s">
        <v>61</v>
      </c>
      <c r="B5" s="5" t="s">
        <v>283</v>
      </c>
      <c r="C5" s="3">
        <v>42922</v>
      </c>
      <c r="D5" s="3">
        <f t="shared" si="0"/>
        <v>42741</v>
      </c>
      <c r="E5" s="3">
        <f t="shared" si="1"/>
        <v>42557</v>
      </c>
      <c r="F5" s="3">
        <f t="shared" si="2"/>
        <v>42375</v>
      </c>
      <c r="G5" s="3">
        <f t="shared" si="3"/>
        <v>42191</v>
      </c>
      <c r="H5" s="3">
        <f t="shared" si="4"/>
        <v>42010</v>
      </c>
      <c r="I5" s="3">
        <f t="shared" si="5"/>
        <v>41826</v>
      </c>
      <c r="J5" s="3">
        <f t="shared" si="6"/>
        <v>41645</v>
      </c>
      <c r="K5" s="3">
        <f t="shared" si="7"/>
        <v>41461</v>
      </c>
      <c r="L5" s="3">
        <f t="shared" si="8"/>
        <v>41280</v>
      </c>
      <c r="M5" s="3">
        <f t="shared" si="9"/>
        <v>41096</v>
      </c>
      <c r="N5" s="9">
        <v>-82.017773234170704</v>
      </c>
      <c r="O5" s="9">
        <v>-82.203250010698596</v>
      </c>
      <c r="P5" s="9">
        <v>-82.334394558191093</v>
      </c>
      <c r="Q5" s="9">
        <v>-82.518004289273406</v>
      </c>
      <c r="R5" s="9">
        <v>-82.650890318058003</v>
      </c>
      <c r="S5" s="9">
        <v>-82.842433372562496</v>
      </c>
      <c r="T5" s="9">
        <v>-82.980564410439598</v>
      </c>
      <c r="U5" s="9">
        <v>-83.172292606030496</v>
      </c>
      <c r="V5" s="9">
        <v>-128.01757674938801</v>
      </c>
      <c r="W5" s="9">
        <v>-143.44621331038601</v>
      </c>
      <c r="X5" s="3">
        <v>41292</v>
      </c>
      <c r="Y5" s="7">
        <v>19.6707</v>
      </c>
      <c r="Z5" s="8">
        <v>322.35559999999998</v>
      </c>
      <c r="AB5" t="str">
        <f t="shared" si="10"/>
        <v xml:space="preserve">(A.Symbol = 'IVANF' and A.Date &gt;= '2012-7-6' and A.Date &lt;= '2017-7-6') or </v>
      </c>
    </row>
    <row r="6" spans="1:28" x14ac:dyDescent="0.25">
      <c r="A6" s="1" t="s">
        <v>56</v>
      </c>
      <c r="B6" s="5" t="s">
        <v>278</v>
      </c>
      <c r="C6" s="3">
        <v>43143</v>
      </c>
      <c r="D6" s="3">
        <f t="shared" si="0"/>
        <v>42959</v>
      </c>
      <c r="E6" s="3">
        <f t="shared" si="1"/>
        <v>42778</v>
      </c>
      <c r="F6" s="3">
        <f t="shared" si="2"/>
        <v>42594</v>
      </c>
      <c r="G6" s="3">
        <f t="shared" si="3"/>
        <v>42412</v>
      </c>
      <c r="H6" s="3">
        <f t="shared" si="4"/>
        <v>42228</v>
      </c>
      <c r="I6" s="3">
        <f t="shared" si="5"/>
        <v>42047</v>
      </c>
      <c r="J6" s="3">
        <f t="shared" si="6"/>
        <v>41863</v>
      </c>
      <c r="K6" s="3">
        <f t="shared" si="7"/>
        <v>41682</v>
      </c>
      <c r="L6" s="3">
        <f t="shared" si="8"/>
        <v>41498</v>
      </c>
      <c r="M6" s="3">
        <f t="shared" si="9"/>
        <v>41317</v>
      </c>
      <c r="N6" s="9">
        <v>-87.063373895637</v>
      </c>
      <c r="O6" s="9">
        <v>-85.3150060175997</v>
      </c>
      <c r="P6" s="9">
        <v>-85.520270757525196</v>
      </c>
      <c r="Q6" s="9">
        <v>-87.227626404006898</v>
      </c>
      <c r="R6" s="9">
        <v>-86.892560015975803</v>
      </c>
      <c r="S6" s="9">
        <v>-87.635913010059497</v>
      </c>
      <c r="T6" s="9">
        <v>-87.871285481019598</v>
      </c>
      <c r="U6" s="9">
        <v>-87.292293623331204</v>
      </c>
      <c r="V6" s="9">
        <v>-86.9096722978651</v>
      </c>
      <c r="W6" s="9">
        <v>-87.483953735223594</v>
      </c>
      <c r="X6" s="3">
        <v>41661</v>
      </c>
      <c r="Y6" s="7">
        <v>30.8</v>
      </c>
      <c r="Z6" s="8">
        <v>255.11949999999999</v>
      </c>
      <c r="AB6" t="str">
        <f t="shared" si="10"/>
        <v xml:space="preserve">(A.Symbol = 'CVO' and A.Date &gt;= '2013-2-12' and A.Date &lt;= '2018-2-12') or </v>
      </c>
    </row>
    <row r="7" spans="1:28" x14ac:dyDescent="0.25">
      <c r="A7" s="1" t="s">
        <v>52</v>
      </c>
      <c r="B7" s="5" t="s">
        <v>274</v>
      </c>
      <c r="C7" s="3">
        <v>40126</v>
      </c>
      <c r="D7" s="3">
        <f t="shared" si="0"/>
        <v>39942</v>
      </c>
      <c r="E7" s="3">
        <f t="shared" si="1"/>
        <v>39761</v>
      </c>
      <c r="F7" s="3">
        <f t="shared" si="2"/>
        <v>39577</v>
      </c>
      <c r="G7" s="3">
        <f t="shared" si="3"/>
        <v>39395</v>
      </c>
      <c r="H7" s="3">
        <f t="shared" si="4"/>
        <v>39211</v>
      </c>
      <c r="I7" s="3">
        <f t="shared" si="5"/>
        <v>39030</v>
      </c>
      <c r="J7" s="3">
        <f t="shared" si="6"/>
        <v>38846</v>
      </c>
      <c r="K7" s="3">
        <f t="shared" si="7"/>
        <v>38665</v>
      </c>
      <c r="L7" s="3">
        <f t="shared" si="8"/>
        <v>38481</v>
      </c>
      <c r="M7" s="3">
        <f t="shared" si="9"/>
        <v>38300</v>
      </c>
      <c r="N7" s="9">
        <v>-82.693057174808004</v>
      </c>
      <c r="O7" s="9">
        <v>-87.370594469984695</v>
      </c>
      <c r="P7" s="9">
        <v>-85.410665236948702</v>
      </c>
      <c r="Q7" s="9">
        <v>-87.896416138921595</v>
      </c>
      <c r="R7" s="9">
        <v>-90.669870641565296</v>
      </c>
      <c r="S7" s="9">
        <v>-100.631118768188</v>
      </c>
      <c r="T7" s="9">
        <v>-102.921440302335</v>
      </c>
      <c r="U7" s="9">
        <v>-108.292732938627</v>
      </c>
      <c r="V7" s="9">
        <v>-111.6179580335</v>
      </c>
      <c r="W7" s="9">
        <v>-111.04266822445599</v>
      </c>
      <c r="X7" s="3">
        <v>38349</v>
      </c>
      <c r="Y7" s="7">
        <v>61.26</v>
      </c>
      <c r="Z7" s="8">
        <v>4124.6000000000004</v>
      </c>
      <c r="AB7" t="str">
        <f t="shared" si="10"/>
        <v xml:space="preserve">(A.Symbol = 'LEARQ' and A.Date &gt;= '2004-11-9' and A.Date &lt;= '2009-11-9') or </v>
      </c>
    </row>
    <row r="8" spans="1:28" x14ac:dyDescent="0.25">
      <c r="A8" s="1" t="s">
        <v>122</v>
      </c>
      <c r="B8" s="5" t="s">
        <v>344</v>
      </c>
      <c r="C8" s="3">
        <v>39199</v>
      </c>
      <c r="D8" s="3">
        <f t="shared" si="0"/>
        <v>39017</v>
      </c>
      <c r="E8" s="3">
        <f t="shared" si="1"/>
        <v>38834</v>
      </c>
      <c r="F8" s="3">
        <f t="shared" si="2"/>
        <v>38652</v>
      </c>
      <c r="G8" s="3">
        <f t="shared" si="3"/>
        <v>38469</v>
      </c>
      <c r="H8" s="3">
        <f t="shared" si="4"/>
        <v>38287</v>
      </c>
      <c r="I8" s="3">
        <f t="shared" si="5"/>
        <v>38104</v>
      </c>
      <c r="J8" s="3">
        <f t="shared" si="6"/>
        <v>37921</v>
      </c>
      <c r="K8" s="3">
        <f t="shared" si="7"/>
        <v>37738</v>
      </c>
      <c r="L8" s="3">
        <f t="shared" si="8"/>
        <v>37556</v>
      </c>
      <c r="M8" s="3">
        <f t="shared" si="9"/>
        <v>37373</v>
      </c>
      <c r="N8" s="9">
        <v>-91.678065749304295</v>
      </c>
      <c r="O8" s="9">
        <v>-90.989219673943197</v>
      </c>
      <c r="P8" s="9">
        <v>-95.267178311348999</v>
      </c>
      <c r="Q8" s="9">
        <v>-93.764207121052394</v>
      </c>
      <c r="R8" s="9">
        <v>-93.385915543794596</v>
      </c>
      <c r="S8" s="9">
        <v>-89.645757018386604</v>
      </c>
      <c r="T8" s="9">
        <v>-88.901044810048106</v>
      </c>
      <c r="U8" s="9">
        <v>-93.329412575593693</v>
      </c>
      <c r="V8" s="9">
        <v>-97.301281816964803</v>
      </c>
      <c r="W8" s="9">
        <v>-91.855979781308903</v>
      </c>
      <c r="X8" s="3">
        <v>37373</v>
      </c>
      <c r="Y8" s="7">
        <v>28.27</v>
      </c>
      <c r="Z8" s="8">
        <v>3483.8</v>
      </c>
      <c r="AB8" t="str">
        <f t="shared" si="10"/>
        <v xml:space="preserve">(A.Symbol = 'DALRQ' and A.Date &gt;= '2002-4-27' and A.Date &lt;= '2007-4-27') or </v>
      </c>
    </row>
    <row r="9" spans="1:28" x14ac:dyDescent="0.25">
      <c r="A9" s="1" t="s">
        <v>13</v>
      </c>
      <c r="B9" s="5" t="s">
        <v>235</v>
      </c>
      <c r="C9" s="3">
        <v>43572</v>
      </c>
      <c r="D9" s="3">
        <f t="shared" si="0"/>
        <v>43390</v>
      </c>
      <c r="E9" s="3">
        <f t="shared" si="1"/>
        <v>43207</v>
      </c>
      <c r="F9" s="3">
        <f t="shared" si="2"/>
        <v>43025</v>
      </c>
      <c r="G9" s="3">
        <f t="shared" si="3"/>
        <v>42842</v>
      </c>
      <c r="H9" s="3">
        <f t="shared" si="4"/>
        <v>42660</v>
      </c>
      <c r="I9" s="3">
        <f t="shared" si="5"/>
        <v>42477</v>
      </c>
      <c r="J9" s="3">
        <f t="shared" si="6"/>
        <v>42294</v>
      </c>
      <c r="K9" s="3">
        <f t="shared" si="7"/>
        <v>42111</v>
      </c>
      <c r="L9" s="3">
        <f t="shared" si="8"/>
        <v>41929</v>
      </c>
      <c r="M9" s="3">
        <f t="shared" si="9"/>
        <v>41746</v>
      </c>
      <c r="N9" s="9">
        <v>-91.317419534889098</v>
      </c>
      <c r="O9" s="9">
        <v>-91.7496879469211</v>
      </c>
      <c r="P9" s="9">
        <v>-89.970842747908506</v>
      </c>
      <c r="Q9" s="9">
        <v>-84.466438463555903</v>
      </c>
      <c r="R9" s="9">
        <v>-89.091306061968595</v>
      </c>
      <c r="S9" s="9">
        <v>-89.207214718084003</v>
      </c>
      <c r="T9" s="9">
        <v>-89.678221394655694</v>
      </c>
      <c r="U9" s="9">
        <v>-76.379055487596105</v>
      </c>
      <c r="V9" s="9">
        <v>-81.922333234002195</v>
      </c>
      <c r="W9" s="9">
        <v>-75.470609729792997</v>
      </c>
      <c r="X9" s="3">
        <v>41890</v>
      </c>
      <c r="Y9" s="7">
        <v>11.22</v>
      </c>
      <c r="Z9" s="8">
        <v>413.95740000000001</v>
      </c>
      <c r="AB9" t="str">
        <f t="shared" si="10"/>
        <v xml:space="preserve">(A.Symbol = 'CBK' and A.Date &gt;= '2014-4-17' and A.Date &lt;= '2019-4-17') or </v>
      </c>
    </row>
    <row r="10" spans="1:28" x14ac:dyDescent="0.25">
      <c r="A10" s="1" t="s">
        <v>21</v>
      </c>
      <c r="B10" s="5" t="s">
        <v>243</v>
      </c>
      <c r="C10" s="3">
        <v>42513</v>
      </c>
      <c r="D10" s="3">
        <f t="shared" si="0"/>
        <v>42331</v>
      </c>
      <c r="E10" s="3">
        <f t="shared" si="1"/>
        <v>42147</v>
      </c>
      <c r="F10" s="3">
        <f t="shared" si="2"/>
        <v>41966</v>
      </c>
      <c r="G10" s="3">
        <f t="shared" si="3"/>
        <v>41782</v>
      </c>
      <c r="H10" s="3">
        <f t="shared" si="4"/>
        <v>41601</v>
      </c>
      <c r="I10" s="3">
        <f t="shared" si="5"/>
        <v>41417</v>
      </c>
      <c r="J10" s="3">
        <f t="shared" si="6"/>
        <v>41236</v>
      </c>
      <c r="K10" s="3">
        <f t="shared" si="7"/>
        <v>41052</v>
      </c>
      <c r="L10" s="3">
        <f t="shared" si="8"/>
        <v>40870</v>
      </c>
      <c r="M10" s="3">
        <f t="shared" si="9"/>
        <v>40686</v>
      </c>
      <c r="N10" s="9">
        <v>-94.472272753695407</v>
      </c>
      <c r="O10" s="9">
        <v>-92.413800041076499</v>
      </c>
      <c r="P10" s="9">
        <v>-121.358954118432</v>
      </c>
      <c r="Q10" s="9">
        <v>-127.27390871331799</v>
      </c>
      <c r="R10" s="9">
        <v>-135.53172709855301</v>
      </c>
      <c r="S10" s="9">
        <v>-147.30394315057401</v>
      </c>
      <c r="T10" s="9">
        <v>-155.104900047716</v>
      </c>
      <c r="U10" s="9">
        <v>-136.75760194135</v>
      </c>
      <c r="V10" s="9">
        <v>-145.63657752923399</v>
      </c>
      <c r="W10" s="9">
        <v>-172.035012102623</v>
      </c>
      <c r="X10" s="3">
        <v>41214</v>
      </c>
      <c r="Y10" s="7">
        <v>42.52</v>
      </c>
      <c r="Z10" s="8">
        <v>8488.9</v>
      </c>
      <c r="AB10" t="str">
        <f t="shared" si="10"/>
        <v xml:space="preserve">(A.Symbol = 'LINE' and A.Date &gt;= '2011-5-23' and A.Date &lt;= '2016-5-23') or </v>
      </c>
    </row>
    <row r="11" spans="1:28" x14ac:dyDescent="0.25">
      <c r="A11" s="1" t="s">
        <v>35</v>
      </c>
      <c r="B11" s="5" t="s">
        <v>257</v>
      </c>
      <c r="C11" s="3">
        <v>39394</v>
      </c>
      <c r="D11" s="3">
        <f t="shared" si="0"/>
        <v>39210</v>
      </c>
      <c r="E11" s="3">
        <f t="shared" si="1"/>
        <v>39029</v>
      </c>
      <c r="F11" s="3">
        <f t="shared" si="2"/>
        <v>38845</v>
      </c>
      <c r="G11" s="3">
        <f t="shared" si="3"/>
        <v>38664</v>
      </c>
      <c r="H11" s="3">
        <f t="shared" si="4"/>
        <v>38480</v>
      </c>
      <c r="I11" s="3">
        <f t="shared" si="5"/>
        <v>38299</v>
      </c>
      <c r="J11" s="3">
        <f t="shared" si="6"/>
        <v>38115</v>
      </c>
      <c r="K11" s="3">
        <f t="shared" si="7"/>
        <v>37933</v>
      </c>
      <c r="L11" s="3">
        <f t="shared" si="8"/>
        <v>37749</v>
      </c>
      <c r="M11" s="3">
        <f t="shared" si="9"/>
        <v>37568</v>
      </c>
      <c r="N11" s="9">
        <v>-141.60832498404699</v>
      </c>
      <c r="O11" s="9">
        <v>-93.193868436279104</v>
      </c>
      <c r="P11" s="9">
        <v>-131.36601802796901</v>
      </c>
      <c r="Q11" s="9">
        <v>-111.453928334559</v>
      </c>
      <c r="R11" s="9">
        <v>-141.803222770133</v>
      </c>
      <c r="S11" s="9">
        <v>-108.84163561895799</v>
      </c>
      <c r="T11" s="9">
        <v>-154.553693216629</v>
      </c>
      <c r="U11" s="9">
        <v>-128.338067695505</v>
      </c>
      <c r="V11" s="9">
        <v>-157.10074603671401</v>
      </c>
      <c r="W11" s="9">
        <v>-127.93987950247799</v>
      </c>
      <c r="X11" s="3">
        <v>38085</v>
      </c>
      <c r="Y11" s="7">
        <v>4.05</v>
      </c>
      <c r="Z11" s="8">
        <v>137</v>
      </c>
      <c r="AB11" t="str">
        <f t="shared" si="10"/>
        <v xml:space="preserve">(A.Symbol = 'MTIC' and A.Date &gt;= '2002-11-8' and A.Date &lt;= '2007-11-8') or </v>
      </c>
    </row>
    <row r="12" spans="1:28" x14ac:dyDescent="0.25">
      <c r="A12" s="1" t="s">
        <v>145</v>
      </c>
      <c r="B12" s="5" t="s">
        <v>367</v>
      </c>
      <c r="C12" s="3">
        <v>38749</v>
      </c>
      <c r="D12" s="3">
        <f t="shared" si="0"/>
        <v>38565</v>
      </c>
      <c r="E12" s="3">
        <f t="shared" si="1"/>
        <v>38384</v>
      </c>
      <c r="F12" s="3">
        <f t="shared" si="2"/>
        <v>38200</v>
      </c>
      <c r="G12" s="3">
        <f t="shared" si="3"/>
        <v>38018</v>
      </c>
      <c r="H12" s="3">
        <f t="shared" si="4"/>
        <v>37834</v>
      </c>
      <c r="I12" s="3">
        <f t="shared" si="5"/>
        <v>37653</v>
      </c>
      <c r="J12" s="3">
        <f t="shared" si="6"/>
        <v>37469</v>
      </c>
      <c r="K12" s="3">
        <f t="shared" si="7"/>
        <v>37288</v>
      </c>
      <c r="L12" s="3">
        <f t="shared" si="8"/>
        <v>37104</v>
      </c>
      <c r="M12" s="3">
        <f t="shared" si="9"/>
        <v>36923</v>
      </c>
      <c r="N12" s="9">
        <v>-95.060631101106097</v>
      </c>
      <c r="O12" s="9">
        <v>-95.332683614545502</v>
      </c>
      <c r="P12" s="9">
        <v>-94.486727335574301</v>
      </c>
      <c r="Q12" s="9">
        <v>-95.1947077653858</v>
      </c>
      <c r="R12" s="9">
        <v>-109.70082005352501</v>
      </c>
      <c r="S12" s="9">
        <v>-101.736370486067</v>
      </c>
      <c r="T12" s="9">
        <v>-92.918337071889795</v>
      </c>
      <c r="U12" s="9">
        <v>-90.626508086805202</v>
      </c>
      <c r="V12" s="9">
        <v>-93.550782337182298</v>
      </c>
      <c r="W12" s="9">
        <v>-113.37643805073699</v>
      </c>
      <c r="X12" s="3">
        <v>36924</v>
      </c>
      <c r="Y12" s="7">
        <v>41.6</v>
      </c>
      <c r="Z12" s="8">
        <v>2167.4</v>
      </c>
      <c r="AB12" t="str">
        <f t="shared" si="10"/>
        <v xml:space="preserve">(A.Symbol = 'UALAQ' and A.Date &gt;= '2001-2-1' and A.Date &lt;= '2006-2-1') or </v>
      </c>
    </row>
    <row r="13" spans="1:28" x14ac:dyDescent="0.25">
      <c r="A13" s="1" t="s">
        <v>136</v>
      </c>
      <c r="B13" s="5" t="s">
        <v>358</v>
      </c>
      <c r="C13" s="3">
        <v>40359</v>
      </c>
      <c r="D13" s="3">
        <f t="shared" si="0"/>
        <v>40177</v>
      </c>
      <c r="E13" s="3">
        <f t="shared" si="1"/>
        <v>39994</v>
      </c>
      <c r="F13" s="3">
        <f t="shared" si="2"/>
        <v>39812</v>
      </c>
      <c r="G13" s="3">
        <f t="shared" si="3"/>
        <v>39629</v>
      </c>
      <c r="H13" s="3">
        <f t="shared" si="4"/>
        <v>39446</v>
      </c>
      <c r="I13" s="3">
        <f t="shared" si="5"/>
        <v>39263</v>
      </c>
      <c r="J13" s="3">
        <f t="shared" si="6"/>
        <v>39081</v>
      </c>
      <c r="K13" s="3">
        <f t="shared" si="7"/>
        <v>38898</v>
      </c>
      <c r="L13" s="3">
        <f t="shared" si="8"/>
        <v>38716</v>
      </c>
      <c r="M13" s="3">
        <f t="shared" si="9"/>
        <v>38533</v>
      </c>
      <c r="N13" s="9">
        <v>-89.062364932978397</v>
      </c>
      <c r="O13" s="9">
        <v>-95.611589014041598</v>
      </c>
      <c r="P13" s="9">
        <v>-114.977152266429</v>
      </c>
      <c r="Q13" s="9">
        <v>-113.65320862557201</v>
      </c>
      <c r="R13" s="9">
        <v>-115.930783142633</v>
      </c>
      <c r="S13" s="9">
        <v>-119.228132991154</v>
      </c>
      <c r="T13" s="9">
        <v>-121.64046322833801</v>
      </c>
      <c r="U13" s="9">
        <v>-127.459563309714</v>
      </c>
      <c r="V13" s="9">
        <v>-133.04975629601901</v>
      </c>
      <c r="W13" s="9">
        <v>-130.10818087147399</v>
      </c>
      <c r="X13" s="3">
        <v>38827</v>
      </c>
      <c r="Y13" s="7">
        <v>14.96</v>
      </c>
      <c r="Z13" s="8">
        <v>3800.5</v>
      </c>
      <c r="AB13" t="str">
        <f t="shared" si="10"/>
        <v xml:space="preserve">(A.Symbol = 'SSCCQ' and A.Date &gt;= '2005-6-30' and A.Date &lt;= '2010-6-30') or </v>
      </c>
    </row>
    <row r="14" spans="1:28" x14ac:dyDescent="0.25">
      <c r="A14" s="1" t="s">
        <v>126</v>
      </c>
      <c r="B14" s="5" t="s">
        <v>348</v>
      </c>
      <c r="C14" s="3">
        <v>42332</v>
      </c>
      <c r="D14" s="3">
        <f t="shared" si="0"/>
        <v>42148</v>
      </c>
      <c r="E14" s="3">
        <f t="shared" si="1"/>
        <v>41967</v>
      </c>
      <c r="F14" s="3">
        <f t="shared" si="2"/>
        <v>41783</v>
      </c>
      <c r="G14" s="3">
        <f t="shared" si="3"/>
        <v>41602</v>
      </c>
      <c r="H14" s="3">
        <f t="shared" si="4"/>
        <v>41418</v>
      </c>
      <c r="I14" s="3">
        <f t="shared" si="5"/>
        <v>41237</v>
      </c>
      <c r="J14" s="3">
        <f t="shared" si="6"/>
        <v>41053</v>
      </c>
      <c r="K14" s="3">
        <f t="shared" si="7"/>
        <v>40871</v>
      </c>
      <c r="L14" s="3">
        <f t="shared" si="8"/>
        <v>40687</v>
      </c>
      <c r="M14" s="3">
        <f t="shared" si="9"/>
        <v>40506</v>
      </c>
      <c r="N14" s="9">
        <v>-97.982339864595502</v>
      </c>
      <c r="O14" s="9">
        <v>-96.584590717231507</v>
      </c>
      <c r="P14" s="9">
        <v>-98.200753670196605</v>
      </c>
      <c r="Q14" s="9">
        <v>-96.6087901705326</v>
      </c>
      <c r="R14" s="9">
        <v>-97.7908063378664</v>
      </c>
      <c r="S14" s="9">
        <v>-96.454195040193696</v>
      </c>
      <c r="T14" s="9">
        <v>-93.919856906379906</v>
      </c>
      <c r="U14" s="9">
        <v>-92.019663350137805</v>
      </c>
      <c r="V14" s="9">
        <v>-93.689705531073301</v>
      </c>
      <c r="W14" s="9">
        <v>-98.959158168587194</v>
      </c>
      <c r="X14" s="3">
        <v>40568</v>
      </c>
      <c r="Y14" s="7">
        <v>54</v>
      </c>
      <c r="Z14" s="8">
        <v>151.56180000000001</v>
      </c>
      <c r="AB14" t="str">
        <f t="shared" si="10"/>
        <v xml:space="preserve">(A.Symbol = 'AMPLQ' and A.Date &gt;= '2010-11-24' and A.Date &lt;= '2015-11-24') or </v>
      </c>
    </row>
    <row r="15" spans="1:28" x14ac:dyDescent="0.25">
      <c r="A15" s="1" t="s">
        <v>4</v>
      </c>
      <c r="B15" s="5" t="s">
        <v>226</v>
      </c>
      <c r="C15" s="3">
        <v>39875</v>
      </c>
      <c r="D15" s="3">
        <f t="shared" si="0"/>
        <v>39694</v>
      </c>
      <c r="E15" s="3">
        <f t="shared" si="1"/>
        <v>39510</v>
      </c>
      <c r="F15" s="3">
        <f t="shared" si="2"/>
        <v>39328</v>
      </c>
      <c r="G15" s="3">
        <f t="shared" si="3"/>
        <v>39144</v>
      </c>
      <c r="H15" s="3">
        <f t="shared" si="4"/>
        <v>38963</v>
      </c>
      <c r="I15" s="3">
        <f t="shared" si="5"/>
        <v>38779</v>
      </c>
      <c r="J15" s="3">
        <f t="shared" si="6"/>
        <v>38598</v>
      </c>
      <c r="K15" s="3">
        <f t="shared" si="7"/>
        <v>38414</v>
      </c>
      <c r="L15" s="3">
        <f t="shared" si="8"/>
        <v>38233</v>
      </c>
      <c r="M15" s="3">
        <f t="shared" si="9"/>
        <v>38049</v>
      </c>
      <c r="N15" s="9">
        <v>-103.362212488029</v>
      </c>
      <c r="O15" s="9">
        <v>-97.464425503978603</v>
      </c>
      <c r="P15" s="9">
        <v>-100.271446804086</v>
      </c>
      <c r="Q15" s="9">
        <v>-97.789112750288993</v>
      </c>
      <c r="R15" s="9">
        <v>-100.944658938129</v>
      </c>
      <c r="S15" s="9">
        <v>-103.45033392552899</v>
      </c>
      <c r="T15" s="9">
        <v>-104.946201820347</v>
      </c>
      <c r="U15" s="9">
        <v>-105.599737001799</v>
      </c>
      <c r="V15" s="9">
        <v>-107.69967091868401</v>
      </c>
      <c r="W15" s="9">
        <v>-109.386285929357</v>
      </c>
      <c r="X15" s="3">
        <v>38099</v>
      </c>
      <c r="Y15" s="7">
        <v>30.68</v>
      </c>
      <c r="Z15" s="8">
        <v>899.2</v>
      </c>
      <c r="AB15" t="str">
        <f t="shared" si="10"/>
        <v xml:space="preserve">(A.Symbol = 'MNC' and A.Date &gt;= '2004-3-3' and A.Date &lt;= '2009-3-3') or </v>
      </c>
    </row>
    <row r="16" spans="1:28" x14ac:dyDescent="0.25">
      <c r="A16" s="1" t="s">
        <v>39</v>
      </c>
      <c r="B16" s="5" t="s">
        <v>261</v>
      </c>
      <c r="C16" s="3">
        <v>42284</v>
      </c>
      <c r="D16" s="3">
        <f t="shared" si="0"/>
        <v>42101</v>
      </c>
      <c r="E16" s="3">
        <f t="shared" si="1"/>
        <v>41919</v>
      </c>
      <c r="F16" s="3">
        <f t="shared" si="2"/>
        <v>41736</v>
      </c>
      <c r="G16" s="3">
        <f t="shared" si="3"/>
        <v>41554</v>
      </c>
      <c r="H16" s="3">
        <f t="shared" si="4"/>
        <v>41371</v>
      </c>
      <c r="I16" s="3">
        <f t="shared" si="5"/>
        <v>41189</v>
      </c>
      <c r="J16" s="3">
        <f t="shared" si="6"/>
        <v>41006</v>
      </c>
      <c r="K16" s="3">
        <f t="shared" si="7"/>
        <v>40823</v>
      </c>
      <c r="L16" s="3">
        <f t="shared" si="8"/>
        <v>40640</v>
      </c>
      <c r="M16" s="3">
        <f t="shared" si="9"/>
        <v>40458</v>
      </c>
      <c r="N16" s="9">
        <v>-178.928397959775</v>
      </c>
      <c r="O16" s="9">
        <v>-97.746149794139797</v>
      </c>
      <c r="P16" s="9">
        <v>-115.170750587999</v>
      </c>
      <c r="Q16" s="9">
        <v>-85.472946148636893</v>
      </c>
      <c r="R16" s="9">
        <v>-85.930253463435704</v>
      </c>
      <c r="S16" s="9">
        <v>-84.7767557246124</v>
      </c>
      <c r="T16" s="9">
        <v>-80.650761680178704</v>
      </c>
      <c r="U16" s="9">
        <v>-86.682233717857002</v>
      </c>
      <c r="V16" s="9">
        <v>-78.5900840409587</v>
      </c>
      <c r="W16" s="9">
        <v>-69.619468048067901</v>
      </c>
      <c r="X16" s="3">
        <v>40472</v>
      </c>
      <c r="Y16" s="7">
        <v>22.85</v>
      </c>
      <c r="Z16" s="8">
        <v>2865.1</v>
      </c>
      <c r="AB16" t="str">
        <f t="shared" si="10"/>
        <v xml:space="preserve">(A.Symbol = 'RSH' and A.Date &gt;= '2010-10-7' and A.Date &lt;= '2015-10-7') or </v>
      </c>
    </row>
    <row r="17" spans="1:28" x14ac:dyDescent="0.25">
      <c r="A17" s="1" t="s">
        <v>33</v>
      </c>
      <c r="B17" s="5" t="s">
        <v>255</v>
      </c>
      <c r="C17" s="3">
        <v>41436</v>
      </c>
      <c r="D17" s="3">
        <f t="shared" si="0"/>
        <v>41254</v>
      </c>
      <c r="E17" s="3">
        <f t="shared" si="1"/>
        <v>41071</v>
      </c>
      <c r="F17" s="3">
        <f t="shared" si="2"/>
        <v>40888</v>
      </c>
      <c r="G17" s="3">
        <f t="shared" si="3"/>
        <v>40705</v>
      </c>
      <c r="H17" s="3">
        <f t="shared" si="4"/>
        <v>40523</v>
      </c>
      <c r="I17" s="3">
        <f t="shared" si="5"/>
        <v>40340</v>
      </c>
      <c r="J17" s="3">
        <f t="shared" si="6"/>
        <v>40158</v>
      </c>
      <c r="K17" s="3">
        <f t="shared" si="7"/>
        <v>39975</v>
      </c>
      <c r="L17" s="3">
        <f t="shared" si="8"/>
        <v>39793</v>
      </c>
      <c r="M17" s="3">
        <f t="shared" si="9"/>
        <v>39610</v>
      </c>
      <c r="N17" s="9">
        <v>-96.646226673182397</v>
      </c>
      <c r="O17" s="9">
        <v>-99.091918657589005</v>
      </c>
      <c r="P17" s="9">
        <v>-98.7903626262041</v>
      </c>
      <c r="Q17" s="9">
        <v>-97.102583122393199</v>
      </c>
      <c r="R17" s="9">
        <v>-97.394033466501696</v>
      </c>
      <c r="S17" s="9">
        <v>-92.686306931405994</v>
      </c>
      <c r="T17" s="9">
        <v>-95.9695627657036</v>
      </c>
      <c r="U17" s="9">
        <v>-97.920364620544404</v>
      </c>
      <c r="V17" s="9">
        <v>-96.918150599272295</v>
      </c>
      <c r="W17" s="9">
        <v>-98.979904624633505</v>
      </c>
      <c r="X17" s="3">
        <v>39671</v>
      </c>
      <c r="Y17" s="7">
        <v>34.75</v>
      </c>
      <c r="Z17" s="8">
        <v>668</v>
      </c>
      <c r="AB17" t="str">
        <f t="shared" si="10"/>
        <v xml:space="preserve">(A.Symbol = 'SCHSQ' and A.Date &gt;= '2008-6-11' and A.Date &lt;= '2013-6-11') or </v>
      </c>
    </row>
    <row r="18" spans="1:28" x14ac:dyDescent="0.25">
      <c r="A18" s="1" t="s">
        <v>50</v>
      </c>
      <c r="B18" s="5" t="s">
        <v>272</v>
      </c>
      <c r="C18" s="3">
        <v>39478</v>
      </c>
      <c r="D18" s="3">
        <f t="shared" si="0"/>
        <v>39294</v>
      </c>
      <c r="E18" s="3">
        <f t="shared" si="1"/>
        <v>39113</v>
      </c>
      <c r="F18" s="3">
        <f t="shared" si="2"/>
        <v>38929</v>
      </c>
      <c r="G18" s="3">
        <f t="shared" si="3"/>
        <v>38748</v>
      </c>
      <c r="H18" s="3">
        <f t="shared" si="4"/>
        <v>38564</v>
      </c>
      <c r="I18" s="3">
        <f t="shared" si="5"/>
        <v>38383</v>
      </c>
      <c r="J18" s="3">
        <f t="shared" si="6"/>
        <v>38199</v>
      </c>
      <c r="K18" s="3">
        <f t="shared" si="7"/>
        <v>38017</v>
      </c>
      <c r="L18" s="3">
        <f t="shared" si="8"/>
        <v>37833</v>
      </c>
      <c r="M18" s="3">
        <f t="shared" si="9"/>
        <v>37652</v>
      </c>
      <c r="N18" s="9">
        <v>-122.055921957585</v>
      </c>
      <c r="O18" s="9">
        <v>-99.499716419464605</v>
      </c>
      <c r="P18" s="9">
        <v>-127.80078852894501</v>
      </c>
      <c r="Q18" s="9">
        <v>-107.61039956965099</v>
      </c>
      <c r="R18" s="9">
        <v>-141.890756730455</v>
      </c>
      <c r="S18" s="9">
        <v>-120.848404112994</v>
      </c>
      <c r="T18" s="9">
        <v>-148.41214437071699</v>
      </c>
      <c r="U18" s="9">
        <v>-136.57726611361801</v>
      </c>
      <c r="V18" s="9">
        <v>-158.20792100353901</v>
      </c>
      <c r="W18" s="9">
        <v>-138.86141775646601</v>
      </c>
      <c r="X18" s="3">
        <v>38012</v>
      </c>
      <c r="Y18" s="7">
        <v>22.95</v>
      </c>
      <c r="Z18" s="8">
        <v>3410.8</v>
      </c>
      <c r="AB18" t="str">
        <f t="shared" si="10"/>
        <v xml:space="preserve">(A.Symbol = 'DCNAQ' and A.Date &gt;= '2003-1-31' and A.Date &lt;= '2008-1-31') or </v>
      </c>
    </row>
    <row r="19" spans="1:28" x14ac:dyDescent="0.25">
      <c r="A19" s="1" t="s">
        <v>58</v>
      </c>
      <c r="B19" s="5" t="s">
        <v>280</v>
      </c>
      <c r="C19" s="3">
        <v>42355</v>
      </c>
      <c r="D19" s="3">
        <f t="shared" si="0"/>
        <v>42172</v>
      </c>
      <c r="E19" s="3">
        <f t="shared" si="1"/>
        <v>41990</v>
      </c>
      <c r="F19" s="3">
        <f t="shared" si="2"/>
        <v>41807</v>
      </c>
      <c r="G19" s="3">
        <f t="shared" si="3"/>
        <v>41625</v>
      </c>
      <c r="H19" s="3">
        <f t="shared" si="4"/>
        <v>41442</v>
      </c>
      <c r="I19" s="3">
        <f t="shared" si="5"/>
        <v>41260</v>
      </c>
      <c r="J19" s="3">
        <f t="shared" si="6"/>
        <v>41077</v>
      </c>
      <c r="K19" s="3">
        <f t="shared" si="7"/>
        <v>40894</v>
      </c>
      <c r="L19" s="3">
        <f t="shared" si="8"/>
        <v>40711</v>
      </c>
      <c r="M19" s="3">
        <f t="shared" si="9"/>
        <v>40529</v>
      </c>
      <c r="N19" s="9">
        <v>-99.304159091006895</v>
      </c>
      <c r="O19" s="9">
        <v>-100.02600892472699</v>
      </c>
      <c r="P19" s="9">
        <v>-101.299706374688</v>
      </c>
      <c r="Q19" s="9">
        <v>-115.575608488291</v>
      </c>
      <c r="R19" s="9">
        <v>-99.672453096687207</v>
      </c>
      <c r="S19" s="9">
        <v>-98.353793796733001</v>
      </c>
      <c r="T19" s="9">
        <v>-99.898808972623499</v>
      </c>
      <c r="U19" s="9">
        <v>-99.412930465792002</v>
      </c>
      <c r="V19" s="9">
        <v>-99.223303786644607</v>
      </c>
      <c r="W19" s="9">
        <v>-99.074147114581393</v>
      </c>
      <c r="X19" s="3">
        <v>40534</v>
      </c>
      <c r="Y19" s="7">
        <v>18.45</v>
      </c>
      <c r="Z19" s="8">
        <v>106.8</v>
      </c>
      <c r="AB19" t="str">
        <f t="shared" si="10"/>
        <v xml:space="preserve">(A.Symbol = 'SRCTQ' and A.Date &gt;= '2010-12-17' and A.Date &lt;= '2015-12-17') or </v>
      </c>
    </row>
    <row r="20" spans="1:28" x14ac:dyDescent="0.25">
      <c r="A20" s="1" t="s">
        <v>55</v>
      </c>
      <c r="B20" s="5" t="s">
        <v>277</v>
      </c>
      <c r="C20" s="3">
        <v>43133</v>
      </c>
      <c r="D20" s="3">
        <f t="shared" si="0"/>
        <v>42949</v>
      </c>
      <c r="E20" s="3">
        <f t="shared" si="1"/>
        <v>42768</v>
      </c>
      <c r="F20" s="3">
        <f t="shared" si="2"/>
        <v>42584</v>
      </c>
      <c r="G20" s="3">
        <f t="shared" si="3"/>
        <v>42402</v>
      </c>
      <c r="H20" s="3">
        <f t="shared" si="4"/>
        <v>42218</v>
      </c>
      <c r="I20" s="3">
        <f t="shared" si="5"/>
        <v>42037</v>
      </c>
      <c r="J20" s="3">
        <f t="shared" si="6"/>
        <v>41853</v>
      </c>
      <c r="K20" s="3">
        <f t="shared" si="7"/>
        <v>41672</v>
      </c>
      <c r="L20" s="3">
        <f t="shared" si="8"/>
        <v>41488</v>
      </c>
      <c r="M20" s="3">
        <f t="shared" si="9"/>
        <v>41307</v>
      </c>
      <c r="N20" s="9">
        <v>-114.560216628793</v>
      </c>
      <c r="O20" s="9">
        <v>-100.46919657231</v>
      </c>
      <c r="P20" s="9">
        <v>-120.408017905252</v>
      </c>
      <c r="Q20" s="9">
        <v>-104.820478290157</v>
      </c>
      <c r="R20" s="9">
        <v>-120.597814152688</v>
      </c>
      <c r="S20" s="9">
        <v>-90.114880351964999</v>
      </c>
      <c r="T20" s="9">
        <v>-120.5834930738</v>
      </c>
      <c r="U20" s="9">
        <v>-89.0139362170015</v>
      </c>
      <c r="V20" s="9">
        <v>-119.277025855898</v>
      </c>
      <c r="W20" s="9">
        <v>-89.670531698513201</v>
      </c>
      <c r="X20" s="3">
        <v>41429</v>
      </c>
      <c r="Y20" s="7">
        <v>21.82</v>
      </c>
      <c r="Z20" s="8">
        <v>447.0154</v>
      </c>
      <c r="AB20" t="str">
        <f t="shared" si="10"/>
        <v xml:space="preserve">(A.Symbol = 'BONT' and A.Date &gt;= '2013-2-2' and A.Date &lt;= '2018-2-2') or </v>
      </c>
    </row>
    <row r="21" spans="1:28" x14ac:dyDescent="0.25">
      <c r="A21" s="1" t="s">
        <v>8</v>
      </c>
      <c r="B21" s="5" t="s">
        <v>230</v>
      </c>
      <c r="C21" s="3">
        <v>42760</v>
      </c>
      <c r="D21" s="3">
        <f t="shared" si="0"/>
        <v>42576</v>
      </c>
      <c r="E21" s="3">
        <f t="shared" si="1"/>
        <v>42394</v>
      </c>
      <c r="F21" s="3">
        <f t="shared" si="2"/>
        <v>42210</v>
      </c>
      <c r="G21" s="3">
        <f t="shared" si="3"/>
        <v>42029</v>
      </c>
      <c r="H21" s="3">
        <f t="shared" si="4"/>
        <v>41845</v>
      </c>
      <c r="I21" s="3">
        <f t="shared" si="5"/>
        <v>41664</v>
      </c>
      <c r="J21" s="3">
        <f t="shared" si="6"/>
        <v>41480</v>
      </c>
      <c r="K21" s="3">
        <f t="shared" si="7"/>
        <v>41299</v>
      </c>
      <c r="L21" s="3">
        <f t="shared" si="8"/>
        <v>41115</v>
      </c>
      <c r="M21" s="3">
        <f t="shared" si="9"/>
        <v>40933</v>
      </c>
      <c r="N21" s="9">
        <v>-120.574241033769</v>
      </c>
      <c r="O21" s="9">
        <v>-101.553865671637</v>
      </c>
      <c r="P21" s="9">
        <v>-121.146957245636</v>
      </c>
      <c r="Q21" s="9">
        <v>-103.56132142746701</v>
      </c>
      <c r="R21" s="9">
        <v>-125.523177702691</v>
      </c>
      <c r="S21" s="9">
        <v>-105.08758759313299</v>
      </c>
      <c r="T21" s="9">
        <v>-125.065918677022</v>
      </c>
      <c r="U21" s="9">
        <v>-108.22897639004999</v>
      </c>
      <c r="V21" s="9">
        <v>-123.528723829551</v>
      </c>
      <c r="W21" s="9">
        <v>-114.36243611059101</v>
      </c>
      <c r="X21" s="3">
        <v>41536</v>
      </c>
      <c r="Y21" s="7">
        <v>20.46</v>
      </c>
      <c r="Z21" s="8">
        <v>633.4</v>
      </c>
      <c r="AB21" t="str">
        <f t="shared" si="10"/>
        <v xml:space="preserve">(A.Symbol = 'HGG' and A.Date &gt;= '2012-1-25' and A.Date &lt;= '2017-1-25') or </v>
      </c>
    </row>
    <row r="22" spans="1:28" x14ac:dyDescent="0.25">
      <c r="A22" s="1" t="s">
        <v>171</v>
      </c>
      <c r="B22" s="5" t="s">
        <v>393</v>
      </c>
      <c r="C22" s="3">
        <v>42180</v>
      </c>
      <c r="D22" s="3">
        <f t="shared" si="0"/>
        <v>41998</v>
      </c>
      <c r="E22" s="3">
        <f t="shared" si="1"/>
        <v>41815</v>
      </c>
      <c r="F22" s="3">
        <f t="shared" si="2"/>
        <v>41633</v>
      </c>
      <c r="G22" s="3">
        <f t="shared" si="3"/>
        <v>41450</v>
      </c>
      <c r="H22" s="3">
        <f t="shared" si="4"/>
        <v>41268</v>
      </c>
      <c r="I22" s="3">
        <f t="shared" si="5"/>
        <v>41085</v>
      </c>
      <c r="J22" s="3">
        <f t="shared" si="6"/>
        <v>40902</v>
      </c>
      <c r="K22" s="3">
        <f t="shared" si="7"/>
        <v>40719</v>
      </c>
      <c r="L22" s="3">
        <f t="shared" si="8"/>
        <v>40537</v>
      </c>
      <c r="M22" s="3">
        <f t="shared" si="9"/>
        <v>40354</v>
      </c>
      <c r="N22" s="9">
        <v>-117.922585885923</v>
      </c>
      <c r="O22" s="9">
        <v>-101.66533801522399</v>
      </c>
      <c r="P22" s="9">
        <v>-92.945918570339899</v>
      </c>
      <c r="Q22" s="9">
        <v>-91.166930937698396</v>
      </c>
      <c r="R22" s="9">
        <v>-91.734854579773796</v>
      </c>
      <c r="S22" s="9">
        <v>-86.154458770239103</v>
      </c>
      <c r="T22" s="9">
        <v>-84.227529190450895</v>
      </c>
      <c r="U22" s="9">
        <v>-84.523741670115697</v>
      </c>
      <c r="V22" s="9">
        <v>-88.924098034926999</v>
      </c>
      <c r="W22" s="9">
        <v>-120.229279668907</v>
      </c>
      <c r="X22" s="3">
        <v>40528</v>
      </c>
      <c r="Y22" s="7">
        <v>45.38</v>
      </c>
      <c r="Z22" s="8">
        <v>7681.5</v>
      </c>
      <c r="AB22" t="str">
        <f t="shared" si="10"/>
        <v xml:space="preserve">(A.Symbol = 'NIHDQ' and A.Date &gt;= '2010-6-25' and A.Date &lt;= '2015-6-25') or </v>
      </c>
    </row>
    <row r="23" spans="1:28" x14ac:dyDescent="0.25">
      <c r="A23" s="1" t="s">
        <v>20</v>
      </c>
      <c r="B23" s="5" t="s">
        <v>242</v>
      </c>
      <c r="C23" s="3">
        <v>42578</v>
      </c>
      <c r="D23" s="3">
        <f t="shared" si="0"/>
        <v>42396</v>
      </c>
      <c r="E23" s="3">
        <f t="shared" si="1"/>
        <v>42212</v>
      </c>
      <c r="F23" s="3">
        <f t="shared" si="2"/>
        <v>42031</v>
      </c>
      <c r="G23" s="3">
        <f t="shared" si="3"/>
        <v>41847</v>
      </c>
      <c r="H23" s="3">
        <f t="shared" si="4"/>
        <v>41666</v>
      </c>
      <c r="I23" s="3">
        <f t="shared" si="5"/>
        <v>41482</v>
      </c>
      <c r="J23" s="3">
        <f t="shared" si="6"/>
        <v>41301</v>
      </c>
      <c r="K23" s="3">
        <f t="shared" si="7"/>
        <v>41117</v>
      </c>
      <c r="L23" s="3">
        <f t="shared" si="8"/>
        <v>40935</v>
      </c>
      <c r="M23" s="3">
        <f t="shared" si="9"/>
        <v>40751</v>
      </c>
      <c r="N23" s="9">
        <v>-104.172817655456</v>
      </c>
      <c r="O23" s="9">
        <v>-103.29344461202299</v>
      </c>
      <c r="P23" s="9">
        <v>-100.131756168165</v>
      </c>
      <c r="Q23" s="9">
        <v>-97.804676603595496</v>
      </c>
      <c r="R23" s="9">
        <v>-102.477236274893</v>
      </c>
      <c r="S23" s="9">
        <v>-96.469583357157603</v>
      </c>
      <c r="T23" s="9">
        <v>-97.714805298489907</v>
      </c>
      <c r="U23" s="9">
        <v>-84.4456513130106</v>
      </c>
      <c r="V23" s="9">
        <v>-80.995968892612098</v>
      </c>
      <c r="W23" s="9">
        <v>-80.822712237380699</v>
      </c>
      <c r="X23" s="3">
        <v>40751</v>
      </c>
      <c r="Y23" s="7">
        <v>86.35</v>
      </c>
      <c r="Z23" s="8">
        <v>2333.4</v>
      </c>
      <c r="AB23" t="str">
        <f t="shared" si="10"/>
        <v xml:space="preserve">(A.Symbol = 'ESI1' and A.Date &gt;= '2011-7-27' and A.Date &lt;= '2016-7-27') or </v>
      </c>
    </row>
    <row r="24" spans="1:28" x14ac:dyDescent="0.25">
      <c r="A24" s="1" t="s">
        <v>161</v>
      </c>
      <c r="B24" s="5" t="s">
        <v>383</v>
      </c>
      <c r="C24" s="3">
        <v>40521</v>
      </c>
      <c r="D24" s="3">
        <f t="shared" si="0"/>
        <v>40338</v>
      </c>
      <c r="E24" s="3">
        <f t="shared" si="1"/>
        <v>40156</v>
      </c>
      <c r="F24" s="3">
        <f t="shared" si="2"/>
        <v>39973</v>
      </c>
      <c r="G24" s="3">
        <f t="shared" si="3"/>
        <v>39791</v>
      </c>
      <c r="H24" s="3">
        <f t="shared" si="4"/>
        <v>39608</v>
      </c>
      <c r="I24" s="3">
        <f t="shared" si="5"/>
        <v>39425</v>
      </c>
      <c r="J24" s="3">
        <f t="shared" si="6"/>
        <v>39242</v>
      </c>
      <c r="K24" s="3">
        <f t="shared" si="7"/>
        <v>39060</v>
      </c>
      <c r="L24" s="3">
        <f t="shared" si="8"/>
        <v>38877</v>
      </c>
      <c r="M24" s="3">
        <f t="shared" si="9"/>
        <v>38695</v>
      </c>
      <c r="N24" s="9">
        <v>-108.452696277938</v>
      </c>
      <c r="O24" s="9">
        <v>-103.766283112656</v>
      </c>
      <c r="P24" s="9">
        <v>-110.51848055140501</v>
      </c>
      <c r="Q24" s="9">
        <v>-102.096017301811</v>
      </c>
      <c r="R24" s="9">
        <v>-111.22582744379</v>
      </c>
      <c r="S24" s="9">
        <v>-120.21603746773</v>
      </c>
      <c r="T24" s="9">
        <v>-114.33990591769199</v>
      </c>
      <c r="U24" s="9">
        <v>-126.82121744133001</v>
      </c>
      <c r="V24" s="9">
        <v>-127.55903389440201</v>
      </c>
      <c r="W24" s="9">
        <v>-130.48228333832799</v>
      </c>
      <c r="X24" s="3">
        <v>38727</v>
      </c>
      <c r="Y24" s="7">
        <v>60.962000000000003</v>
      </c>
      <c r="Z24" s="8">
        <v>3409.2</v>
      </c>
      <c r="AB24" t="str">
        <f t="shared" si="10"/>
        <v xml:space="preserve">(A.Symbol = 'ABWTQ' and A.Date &gt;= '2005-12-9' and A.Date &lt;= '2010-12-9') or </v>
      </c>
    </row>
    <row r="25" spans="1:28" x14ac:dyDescent="0.25">
      <c r="A25" s="1" t="s">
        <v>89</v>
      </c>
      <c r="B25" s="5" t="s">
        <v>311</v>
      </c>
      <c r="C25" s="3">
        <v>41912</v>
      </c>
      <c r="D25" s="3">
        <f t="shared" si="0"/>
        <v>41728</v>
      </c>
      <c r="E25" s="3">
        <f t="shared" si="1"/>
        <v>41547</v>
      </c>
      <c r="F25" s="3">
        <f t="shared" si="2"/>
        <v>41363</v>
      </c>
      <c r="G25" s="3">
        <f t="shared" si="3"/>
        <v>41182</v>
      </c>
      <c r="H25" s="3">
        <f t="shared" si="4"/>
        <v>40998</v>
      </c>
      <c r="I25" s="3">
        <f t="shared" si="5"/>
        <v>40816</v>
      </c>
      <c r="J25" s="3">
        <f t="shared" si="6"/>
        <v>40632</v>
      </c>
      <c r="K25" s="3">
        <f t="shared" si="7"/>
        <v>40451</v>
      </c>
      <c r="L25" s="3">
        <f t="shared" si="8"/>
        <v>40267</v>
      </c>
      <c r="M25" s="3">
        <f t="shared" si="9"/>
        <v>40086</v>
      </c>
      <c r="N25" s="9">
        <v>-108.930233193986</v>
      </c>
      <c r="O25" s="9">
        <v>-105.710964356692</v>
      </c>
      <c r="P25" s="9">
        <v>-103.65433052451201</v>
      </c>
      <c r="Q25" s="9">
        <v>-102.595679260898</v>
      </c>
      <c r="R25" s="9">
        <v>-100.535067887865</v>
      </c>
      <c r="S25" s="9">
        <v>-107.90299293256</v>
      </c>
      <c r="T25" s="9">
        <v>-97.723997443993497</v>
      </c>
      <c r="U25" s="9">
        <v>-90.764795861406498</v>
      </c>
      <c r="V25" s="9">
        <v>-87.537737745762101</v>
      </c>
      <c r="W25" s="9">
        <v>-95.144946891681698</v>
      </c>
      <c r="X25" s="3">
        <v>40291</v>
      </c>
      <c r="Y25" s="7">
        <v>34.520000000000003</v>
      </c>
      <c r="Z25" s="8">
        <v>795.6</v>
      </c>
      <c r="AB25" t="str">
        <f t="shared" si="10"/>
        <v xml:space="preserve">(A.Symbol = 'CWTRQ' and A.Date &gt;= '2009-9-30' and A.Date &lt;= '2014-9-30') or </v>
      </c>
    </row>
    <row r="26" spans="1:28" x14ac:dyDescent="0.25">
      <c r="A26" s="1" t="s">
        <v>45</v>
      </c>
      <c r="B26" s="5" t="s">
        <v>267</v>
      </c>
      <c r="C26" s="3">
        <v>38222</v>
      </c>
      <c r="D26" s="3">
        <f t="shared" si="0"/>
        <v>38040</v>
      </c>
      <c r="E26" s="3">
        <f t="shared" si="1"/>
        <v>37856</v>
      </c>
      <c r="F26" s="3">
        <f t="shared" si="2"/>
        <v>37675</v>
      </c>
      <c r="G26" s="3">
        <f t="shared" si="3"/>
        <v>37491</v>
      </c>
      <c r="H26" s="3">
        <f t="shared" si="4"/>
        <v>37310</v>
      </c>
      <c r="I26" s="3">
        <f t="shared" si="5"/>
        <v>37126</v>
      </c>
      <c r="J26" s="3">
        <f t="shared" si="6"/>
        <v>36945</v>
      </c>
      <c r="K26" s="3">
        <f t="shared" si="7"/>
        <v>36761</v>
      </c>
      <c r="L26" s="3">
        <f t="shared" si="8"/>
        <v>36579</v>
      </c>
      <c r="M26" s="3">
        <f t="shared" si="9"/>
        <v>36395</v>
      </c>
      <c r="N26" s="9">
        <v>-187.32876309080399</v>
      </c>
      <c r="O26" s="9">
        <v>-105.951536690894</v>
      </c>
      <c r="P26" s="9">
        <v>-109.48916033858001</v>
      </c>
      <c r="Q26" s="9">
        <v>-105.760947391256</v>
      </c>
      <c r="R26" s="9">
        <v>-106.76511290231799</v>
      </c>
      <c r="S26" s="9">
        <v>-108.628869356564</v>
      </c>
      <c r="T26" s="9">
        <v>-109.619564096944</v>
      </c>
      <c r="U26" s="9">
        <v>-121.48970675173</v>
      </c>
      <c r="V26" s="9">
        <v>-123.155050947427</v>
      </c>
      <c r="W26" s="9">
        <v>-113.703278092236</v>
      </c>
      <c r="X26" s="3">
        <v>37091</v>
      </c>
      <c r="Y26" s="7">
        <v>37.299999999999997</v>
      </c>
      <c r="Z26" s="8">
        <v>1634.4</v>
      </c>
      <c r="AB26" t="str">
        <f t="shared" si="10"/>
        <v xml:space="preserve">(A.Symbol = 'FLMIQ' and A.Date &gt;= '1999-8-23' and A.Date &lt;= '2004-8-23') or </v>
      </c>
    </row>
    <row r="27" spans="1:28" x14ac:dyDescent="0.25">
      <c r="A27" s="1" t="s">
        <v>63</v>
      </c>
      <c r="B27" s="5" t="s">
        <v>285</v>
      </c>
      <c r="C27" s="3">
        <v>39442</v>
      </c>
      <c r="D27" s="3">
        <f t="shared" si="0"/>
        <v>39259</v>
      </c>
      <c r="E27" s="3">
        <f t="shared" si="1"/>
        <v>39077</v>
      </c>
      <c r="F27" s="3">
        <f t="shared" si="2"/>
        <v>38894</v>
      </c>
      <c r="G27" s="3">
        <f t="shared" si="3"/>
        <v>38712</v>
      </c>
      <c r="H27" s="3">
        <f t="shared" si="4"/>
        <v>38529</v>
      </c>
      <c r="I27" s="3">
        <f t="shared" si="5"/>
        <v>38347</v>
      </c>
      <c r="J27" s="3">
        <f t="shared" si="6"/>
        <v>38164</v>
      </c>
      <c r="K27" s="3">
        <f t="shared" si="7"/>
        <v>37981</v>
      </c>
      <c r="L27" s="3">
        <f t="shared" si="8"/>
        <v>37798</v>
      </c>
      <c r="M27" s="3">
        <f t="shared" si="9"/>
        <v>37616</v>
      </c>
      <c r="N27" s="9">
        <v>-140.174917089823</v>
      </c>
      <c r="O27" s="9">
        <v>-106.051920160485</v>
      </c>
      <c r="P27" s="9">
        <v>-121.371635008791</v>
      </c>
      <c r="Q27" s="9">
        <v>-109.373063636783</v>
      </c>
      <c r="R27" s="9">
        <v>-128.02660696348599</v>
      </c>
      <c r="S27" s="9">
        <v>-117.08675222885</v>
      </c>
      <c r="T27" s="9">
        <v>-139.79616184104199</v>
      </c>
      <c r="U27" s="9">
        <v>-137.71727188915699</v>
      </c>
      <c r="V27" s="9">
        <v>-154.459538563591</v>
      </c>
      <c r="W27" s="9">
        <v>-141.75580661910899</v>
      </c>
      <c r="X27" s="3">
        <v>39191</v>
      </c>
      <c r="Y27" s="7">
        <v>1.29</v>
      </c>
      <c r="Z27" s="8">
        <v>115.6</v>
      </c>
      <c r="AB27" t="str">
        <f t="shared" si="10"/>
        <v xml:space="preserve">(A.Symbol = 'FDMLQ' and A.Date &gt;= '2002-12-26' and A.Date &lt;= '2007-12-26') or </v>
      </c>
    </row>
    <row r="28" spans="1:28" x14ac:dyDescent="0.25">
      <c r="A28" s="1" t="s">
        <v>144</v>
      </c>
      <c r="B28" s="5" t="s">
        <v>366</v>
      </c>
      <c r="C28" s="3">
        <v>43206</v>
      </c>
      <c r="D28" s="3">
        <f t="shared" si="0"/>
        <v>43024</v>
      </c>
      <c r="E28" s="3">
        <f t="shared" si="1"/>
        <v>42841</v>
      </c>
      <c r="F28" s="3">
        <f t="shared" si="2"/>
        <v>42659</v>
      </c>
      <c r="G28" s="3">
        <f t="shared" si="3"/>
        <v>42476</v>
      </c>
      <c r="H28" s="3">
        <f t="shared" si="4"/>
        <v>42293</v>
      </c>
      <c r="I28" s="3">
        <f t="shared" si="5"/>
        <v>42110</v>
      </c>
      <c r="J28" s="3">
        <f t="shared" si="6"/>
        <v>41928</v>
      </c>
      <c r="K28" s="3">
        <f t="shared" si="7"/>
        <v>41745</v>
      </c>
      <c r="L28" s="3">
        <f t="shared" si="8"/>
        <v>41563</v>
      </c>
      <c r="M28" s="3">
        <f t="shared" si="9"/>
        <v>41380</v>
      </c>
      <c r="N28" s="9">
        <v>-105.382933635507</v>
      </c>
      <c r="O28" s="9">
        <v>-106.82330784765701</v>
      </c>
      <c r="P28" s="9">
        <v>-106.606699210716</v>
      </c>
      <c r="Q28" s="9">
        <v>-103.124274988818</v>
      </c>
      <c r="R28" s="9">
        <v>-102.024717902619</v>
      </c>
      <c r="S28" s="9">
        <v>-97.687104906926606</v>
      </c>
      <c r="T28" s="9">
        <v>-89.556593851775403</v>
      </c>
      <c r="U28" s="9">
        <v>-89.639670433120301</v>
      </c>
      <c r="V28" s="9">
        <v>-89.352567950974901</v>
      </c>
      <c r="W28" s="9">
        <v>-77.588160578856304</v>
      </c>
      <c r="X28" s="3">
        <v>41416</v>
      </c>
      <c r="Y28" s="7">
        <v>16.649999999999999</v>
      </c>
      <c r="Z28" s="8">
        <v>1306.0093999999999</v>
      </c>
      <c r="AB28" t="str">
        <f t="shared" si="10"/>
        <v xml:space="preserve">(A.Symbol = 'AROPQ' and A.Date &gt;= '2013-4-16' and A.Date &lt;= '2018-4-16') or </v>
      </c>
    </row>
    <row r="29" spans="1:28" x14ac:dyDescent="0.25">
      <c r="A29" s="1" t="s">
        <v>138</v>
      </c>
      <c r="B29" s="5" t="s">
        <v>360</v>
      </c>
      <c r="C29" s="3">
        <v>40920</v>
      </c>
      <c r="D29" s="3">
        <f t="shared" si="0"/>
        <v>40736</v>
      </c>
      <c r="E29" s="3">
        <f t="shared" si="1"/>
        <v>40555</v>
      </c>
      <c r="F29" s="3">
        <f t="shared" si="2"/>
        <v>40371</v>
      </c>
      <c r="G29" s="3">
        <f t="shared" si="3"/>
        <v>40190</v>
      </c>
      <c r="H29" s="3">
        <f t="shared" si="4"/>
        <v>40006</v>
      </c>
      <c r="I29" s="3">
        <f t="shared" si="5"/>
        <v>39825</v>
      </c>
      <c r="J29" s="3">
        <f t="shared" si="6"/>
        <v>39641</v>
      </c>
      <c r="K29" s="3">
        <f t="shared" si="7"/>
        <v>39459</v>
      </c>
      <c r="L29" s="3">
        <f t="shared" si="8"/>
        <v>39275</v>
      </c>
      <c r="M29" s="3">
        <f t="shared" si="9"/>
        <v>39094</v>
      </c>
      <c r="N29" s="9">
        <v>-135.34088005726801</v>
      </c>
      <c r="O29" s="9">
        <v>-107.020417458558</v>
      </c>
      <c r="P29" s="9">
        <v>-135.41271143999199</v>
      </c>
      <c r="Q29" s="9">
        <v>-110.446999270258</v>
      </c>
      <c r="R29" s="9">
        <v>-134.607149126905</v>
      </c>
      <c r="S29" s="9">
        <v>-107.461189000505</v>
      </c>
      <c r="T29" s="9">
        <v>-135.81103336659399</v>
      </c>
      <c r="U29" s="9">
        <v>-106.935272864973</v>
      </c>
      <c r="V29" s="9">
        <v>-135.71516071305999</v>
      </c>
      <c r="W29" s="9">
        <v>-105.795779749684</v>
      </c>
      <c r="X29" s="3">
        <v>39227</v>
      </c>
      <c r="Y29" s="7">
        <v>23.41</v>
      </c>
      <c r="Z29" s="8">
        <v>1371.1</v>
      </c>
      <c r="AB29" t="str">
        <f t="shared" si="10"/>
        <v xml:space="preserve">(A.Symbol = 'BGPIQ' and A.Date &gt;= '2007-1-12' and A.Date &lt;= '2012-1-12') or </v>
      </c>
    </row>
    <row r="30" spans="1:28" x14ac:dyDescent="0.25">
      <c r="A30" s="1" t="s">
        <v>23</v>
      </c>
      <c r="B30" s="5" t="s">
        <v>245</v>
      </c>
      <c r="C30" s="3">
        <v>41264</v>
      </c>
      <c r="D30" s="3">
        <f t="shared" si="0"/>
        <v>41081</v>
      </c>
      <c r="E30" s="3">
        <f t="shared" si="1"/>
        <v>40898</v>
      </c>
      <c r="F30" s="3">
        <f t="shared" si="2"/>
        <v>40715</v>
      </c>
      <c r="G30" s="3">
        <f t="shared" si="3"/>
        <v>40533</v>
      </c>
      <c r="H30" s="3">
        <f t="shared" si="4"/>
        <v>40350</v>
      </c>
      <c r="I30" s="3">
        <f t="shared" si="5"/>
        <v>40168</v>
      </c>
      <c r="J30" s="3">
        <f t="shared" si="6"/>
        <v>39985</v>
      </c>
      <c r="K30" s="3">
        <f t="shared" si="7"/>
        <v>39803</v>
      </c>
      <c r="L30" s="3">
        <f t="shared" si="8"/>
        <v>39620</v>
      </c>
      <c r="M30" s="3">
        <f t="shared" si="9"/>
        <v>39437</v>
      </c>
      <c r="N30" s="9">
        <v>-107.124481236176</v>
      </c>
      <c r="O30" s="9">
        <v>-107.57334546242301</v>
      </c>
      <c r="P30" s="9">
        <v>-87.038586405853295</v>
      </c>
      <c r="Q30" s="9">
        <v>-86.509386821326501</v>
      </c>
      <c r="R30" s="9">
        <v>-114.650183013545</v>
      </c>
      <c r="S30" s="9">
        <v>-127.887038786549</v>
      </c>
      <c r="T30" s="9">
        <v>-143.266366160632</v>
      </c>
      <c r="U30" s="9">
        <v>-122.154381841622</v>
      </c>
      <c r="V30" s="9">
        <v>-116.751713959013</v>
      </c>
      <c r="W30" s="9">
        <v>-118.115456613351</v>
      </c>
      <c r="X30" s="3">
        <v>39447</v>
      </c>
      <c r="Y30" s="7">
        <v>6.56</v>
      </c>
      <c r="Z30" s="8">
        <v>391.3</v>
      </c>
      <c r="AB30" t="str">
        <f t="shared" si="10"/>
        <v xml:space="preserve">(A.Symbol = 'TRIDQ' and A.Date &gt;= '2007-12-21' and A.Date &lt;= '2012-12-21') or </v>
      </c>
    </row>
    <row r="31" spans="1:28" x14ac:dyDescent="0.25">
      <c r="A31" s="1" t="s">
        <v>65</v>
      </c>
      <c r="B31" s="5" t="s">
        <v>287</v>
      </c>
      <c r="C31" s="3">
        <v>40347</v>
      </c>
      <c r="D31" s="3">
        <f t="shared" si="0"/>
        <v>40165</v>
      </c>
      <c r="E31" s="3">
        <f t="shared" si="1"/>
        <v>39982</v>
      </c>
      <c r="F31" s="3">
        <f t="shared" si="2"/>
        <v>39800</v>
      </c>
      <c r="G31" s="3">
        <f t="shared" si="3"/>
        <v>39617</v>
      </c>
      <c r="H31" s="3">
        <f t="shared" si="4"/>
        <v>39434</v>
      </c>
      <c r="I31" s="3">
        <f t="shared" si="5"/>
        <v>39251</v>
      </c>
      <c r="J31" s="3">
        <f t="shared" si="6"/>
        <v>39069</v>
      </c>
      <c r="K31" s="3">
        <f t="shared" si="7"/>
        <v>38886</v>
      </c>
      <c r="L31" s="3">
        <f t="shared" si="8"/>
        <v>38704</v>
      </c>
      <c r="M31" s="3">
        <f t="shared" si="9"/>
        <v>38521</v>
      </c>
      <c r="N31" s="9">
        <v>-109.89209560040401</v>
      </c>
      <c r="O31" s="9">
        <v>-107.78142231339601</v>
      </c>
      <c r="P31" s="9">
        <v>-107.625455568191</v>
      </c>
      <c r="Q31" s="9">
        <v>-109.655257514401</v>
      </c>
      <c r="R31" s="9">
        <v>-116.358127945066</v>
      </c>
      <c r="S31" s="9">
        <v>-111.901087692301</v>
      </c>
      <c r="T31" s="9">
        <v>-113.420225373835</v>
      </c>
      <c r="U31" s="9">
        <v>-115.12863998480699</v>
      </c>
      <c r="V31" s="9">
        <v>-104.58889131533</v>
      </c>
      <c r="W31" s="9">
        <v>-115.326150650965</v>
      </c>
      <c r="X31" s="3">
        <v>39121</v>
      </c>
      <c r="Y31" s="7">
        <v>7.1</v>
      </c>
      <c r="Z31" s="8">
        <v>214.8</v>
      </c>
      <c r="AB31" t="str">
        <f t="shared" si="10"/>
        <v xml:space="preserve">(A.Symbol = 'MSNWQ' and A.Date &gt;= '2005-6-18' and A.Date &lt;= '2010-6-18') or </v>
      </c>
    </row>
    <row r="32" spans="1:28" x14ac:dyDescent="0.25">
      <c r="A32" s="1" t="s">
        <v>75</v>
      </c>
      <c r="B32" s="5" t="s">
        <v>297</v>
      </c>
      <c r="C32" s="3">
        <v>41501</v>
      </c>
      <c r="D32" s="3">
        <f t="shared" si="0"/>
        <v>41320</v>
      </c>
      <c r="E32" s="3">
        <f t="shared" si="1"/>
        <v>41136</v>
      </c>
      <c r="F32" s="3">
        <f t="shared" si="2"/>
        <v>40954</v>
      </c>
      <c r="G32" s="3">
        <f t="shared" si="3"/>
        <v>40770</v>
      </c>
      <c r="H32" s="3">
        <f t="shared" si="4"/>
        <v>40589</v>
      </c>
      <c r="I32" s="3">
        <f t="shared" si="5"/>
        <v>40405</v>
      </c>
      <c r="J32" s="3">
        <f t="shared" si="6"/>
        <v>40224</v>
      </c>
      <c r="K32" s="3">
        <f t="shared" si="7"/>
        <v>40040</v>
      </c>
      <c r="L32" s="3">
        <f t="shared" si="8"/>
        <v>39859</v>
      </c>
      <c r="M32" s="3">
        <f t="shared" si="9"/>
        <v>39675</v>
      </c>
      <c r="N32" s="9">
        <v>-135.23806082213099</v>
      </c>
      <c r="O32" s="9">
        <v>-107.971398803985</v>
      </c>
      <c r="P32" s="9">
        <v>-145.176852740957</v>
      </c>
      <c r="Q32" s="9">
        <v>-113.58755564224801</v>
      </c>
      <c r="R32" s="9">
        <v>-143.017656438302</v>
      </c>
      <c r="S32" s="9">
        <v>-100.916983125125</v>
      </c>
      <c r="T32" s="9">
        <v>-130.30582225273301</v>
      </c>
      <c r="U32" s="9">
        <v>-97.597030247403296</v>
      </c>
      <c r="V32" s="9">
        <v>-139.78072023205999</v>
      </c>
      <c r="W32" s="9">
        <v>-85.145056406667194</v>
      </c>
      <c r="X32" s="3">
        <v>39675</v>
      </c>
      <c r="Y32" s="7">
        <v>163.4</v>
      </c>
      <c r="Z32" s="8">
        <v>1090.5</v>
      </c>
      <c r="AB32" t="str">
        <f t="shared" si="10"/>
        <v xml:space="preserve">(A.Symbol = 'THQI' and A.Date &gt;= '2008-8-15' and A.Date &lt;= '2013-8-15') or </v>
      </c>
    </row>
    <row r="33" spans="1:28" x14ac:dyDescent="0.25">
      <c r="A33" s="1" t="s">
        <v>95</v>
      </c>
      <c r="B33" s="5" t="s">
        <v>317</v>
      </c>
      <c r="C33" s="3">
        <v>39225</v>
      </c>
      <c r="D33" s="3">
        <f t="shared" si="0"/>
        <v>39044</v>
      </c>
      <c r="E33" s="3">
        <f t="shared" si="1"/>
        <v>38860</v>
      </c>
      <c r="F33" s="3">
        <f t="shared" si="2"/>
        <v>38679</v>
      </c>
      <c r="G33" s="3">
        <f t="shared" si="3"/>
        <v>38495</v>
      </c>
      <c r="H33" s="3">
        <f t="shared" si="4"/>
        <v>38314</v>
      </c>
      <c r="I33" s="3">
        <f t="shared" si="5"/>
        <v>38130</v>
      </c>
      <c r="J33" s="3">
        <f t="shared" si="6"/>
        <v>37948</v>
      </c>
      <c r="K33" s="3">
        <f t="shared" si="7"/>
        <v>37764</v>
      </c>
      <c r="L33" s="3">
        <f t="shared" si="8"/>
        <v>37583</v>
      </c>
      <c r="M33" s="3">
        <f t="shared" si="9"/>
        <v>37399</v>
      </c>
      <c r="N33" s="9">
        <v>-100.81964909344499</v>
      </c>
      <c r="O33" s="9">
        <v>-108.552140961335</v>
      </c>
      <c r="P33" s="9">
        <v>-121.392379326407</v>
      </c>
      <c r="Q33" s="9">
        <v>-121.122980359883</v>
      </c>
      <c r="R33" s="9">
        <v>-123.348483387001</v>
      </c>
      <c r="S33" s="9">
        <v>-125.582388787886</v>
      </c>
      <c r="T33" s="9">
        <v>-127.409719473197</v>
      </c>
      <c r="U33" s="9">
        <v>-128.09550585685599</v>
      </c>
      <c r="V33" s="9">
        <v>-130.84154002137501</v>
      </c>
      <c r="W33" s="9">
        <v>-131.36609825352099</v>
      </c>
      <c r="X33" s="3">
        <v>37404</v>
      </c>
      <c r="Y33" s="7">
        <v>16.829999999999998</v>
      </c>
      <c r="Z33" s="8">
        <v>1443.4</v>
      </c>
      <c r="AB33" t="str">
        <f t="shared" si="10"/>
        <v xml:space="preserve">(A.Symbol = 'NWAC' and A.Date &gt;= '2002-5-23' and A.Date &lt;= '2007-5-23') or </v>
      </c>
    </row>
    <row r="34" spans="1:28" x14ac:dyDescent="0.25">
      <c r="A34" s="1" t="s">
        <v>102</v>
      </c>
      <c r="B34" s="5" t="s">
        <v>324</v>
      </c>
      <c r="C34" s="3">
        <v>39846</v>
      </c>
      <c r="D34" s="3">
        <f t="shared" ref="D34:D65" si="11">DATE(YEAR($C34),MONTH($C34)-6,DAY($C34))</f>
        <v>39662</v>
      </c>
      <c r="E34" s="3">
        <f t="shared" ref="E34:E65" si="12">DATE(YEAR($C34)-1,MONTH($C34),DAY($C34))</f>
        <v>39480</v>
      </c>
      <c r="F34" s="3">
        <f t="shared" ref="F34:F65" si="13">DATE(YEAR($C34)-1,MONTH($C34)-6,DAY($C34))</f>
        <v>39296</v>
      </c>
      <c r="G34" s="3">
        <f t="shared" ref="G34:G65" si="14">DATE(YEAR($C34)-2,MONTH($C34),DAY($C34))</f>
        <v>39115</v>
      </c>
      <c r="H34" s="3">
        <f t="shared" ref="H34:H65" si="15">DATE(YEAR($C34)-2,MONTH($C34)-6,DAY($C34))</f>
        <v>38931</v>
      </c>
      <c r="I34" s="3">
        <f t="shared" ref="I34:I65" si="16">DATE(YEAR($C34)-3,MONTH($C34),DAY($C34))</f>
        <v>38750</v>
      </c>
      <c r="J34" s="3">
        <f t="shared" ref="J34:J65" si="17">DATE(YEAR($C34)-3,MONTH($C34)-6,DAY($C34))</f>
        <v>38566</v>
      </c>
      <c r="K34" s="3">
        <f t="shared" ref="K34:K65" si="18">DATE(YEAR($C34)-4,MONTH($C34),DAY($C34))</f>
        <v>38385</v>
      </c>
      <c r="L34" s="3">
        <f t="shared" ref="L34:L65" si="19">DATE(YEAR($C34)-4,MONTH($C34)-6,DAY($C34))</f>
        <v>38201</v>
      </c>
      <c r="M34" s="3">
        <f t="shared" ref="M34:M65" si="20">DATE(YEAR($C34)-5,MONTH($C34),DAY($C34))</f>
        <v>38019</v>
      </c>
      <c r="N34" s="9">
        <v>-109.922206902672</v>
      </c>
      <c r="O34" s="9">
        <v>-108.7875269056</v>
      </c>
      <c r="P34" s="9">
        <v>-111.53406985586101</v>
      </c>
      <c r="Q34" s="9">
        <v>-105.755617433032</v>
      </c>
      <c r="R34" s="9">
        <v>-95.862549335121898</v>
      </c>
      <c r="S34" s="9">
        <v>-123.99007831051</v>
      </c>
      <c r="T34" s="9">
        <v>-125.771707853618</v>
      </c>
      <c r="U34" s="9">
        <v>-134.903636810508</v>
      </c>
      <c r="V34" s="9">
        <v>-125.461958118792</v>
      </c>
      <c r="W34" s="9">
        <v>-126.599612765026</v>
      </c>
      <c r="X34" s="3">
        <v>38069</v>
      </c>
      <c r="Y34" s="7">
        <v>15.96</v>
      </c>
      <c r="Z34" s="8">
        <v>715.8</v>
      </c>
      <c r="AB34" t="str">
        <f t="shared" si="10"/>
        <v xml:space="preserve">(A.Symbol = 'IBCIQ' and A.Date &gt;= '2004-2-2' and A.Date &lt;= '2009-2-2') or </v>
      </c>
    </row>
    <row r="35" spans="1:28" x14ac:dyDescent="0.25">
      <c r="A35" s="1" t="s">
        <v>54</v>
      </c>
      <c r="B35" s="5" t="s">
        <v>276</v>
      </c>
      <c r="C35" s="3">
        <v>42010</v>
      </c>
      <c r="D35" s="3">
        <f t="shared" si="11"/>
        <v>41826</v>
      </c>
      <c r="E35" s="3">
        <f t="shared" si="12"/>
        <v>41645</v>
      </c>
      <c r="F35" s="3">
        <f t="shared" si="13"/>
        <v>41461</v>
      </c>
      <c r="G35" s="3">
        <f t="shared" si="14"/>
        <v>41280</v>
      </c>
      <c r="H35" s="3">
        <f t="shared" si="15"/>
        <v>41096</v>
      </c>
      <c r="I35" s="3">
        <f t="shared" si="16"/>
        <v>40914</v>
      </c>
      <c r="J35" s="3">
        <f t="shared" si="17"/>
        <v>40730</v>
      </c>
      <c r="K35" s="3">
        <f t="shared" si="18"/>
        <v>40549</v>
      </c>
      <c r="L35" s="3">
        <f t="shared" si="19"/>
        <v>40365</v>
      </c>
      <c r="M35" s="3">
        <f t="shared" si="20"/>
        <v>40184</v>
      </c>
      <c r="N35" s="9">
        <v>-108.97548666187799</v>
      </c>
      <c r="O35" s="9">
        <v>-108.884275177855</v>
      </c>
      <c r="P35" s="9">
        <v>-111.13717132622</v>
      </c>
      <c r="Q35" s="9">
        <v>-112.807366121162</v>
      </c>
      <c r="R35" s="9">
        <v>-112.805644456495</v>
      </c>
      <c r="S35" s="9">
        <v>-108.81667690574101</v>
      </c>
      <c r="T35" s="9">
        <v>-109.606118001529</v>
      </c>
      <c r="U35" s="9">
        <v>-104.63056881121</v>
      </c>
      <c r="V35" s="9">
        <v>-110.261087348221</v>
      </c>
      <c r="W35" s="9">
        <v>-106.25648366842699</v>
      </c>
      <c r="X35" s="3">
        <v>40185</v>
      </c>
      <c r="Y35" s="7">
        <v>17.98</v>
      </c>
      <c r="Z35" s="8">
        <v>804.9</v>
      </c>
      <c r="AB35" t="str">
        <f t="shared" si="10"/>
        <v xml:space="preserve">(A.Symbol = 'CQB' and A.Date &gt;= '2010-1-6' and A.Date &lt;= '2015-1-6') or </v>
      </c>
    </row>
    <row r="36" spans="1:28" x14ac:dyDescent="0.25">
      <c r="A36" s="1" t="s">
        <v>87</v>
      </c>
      <c r="B36" s="5" t="s">
        <v>309</v>
      </c>
      <c r="C36" s="3">
        <v>40177</v>
      </c>
      <c r="D36" s="3">
        <f t="shared" si="11"/>
        <v>39994</v>
      </c>
      <c r="E36" s="3">
        <f t="shared" si="12"/>
        <v>39812</v>
      </c>
      <c r="F36" s="3">
        <f t="shared" si="13"/>
        <v>39629</v>
      </c>
      <c r="G36" s="3">
        <f t="shared" si="14"/>
        <v>39446</v>
      </c>
      <c r="H36" s="3">
        <f t="shared" si="15"/>
        <v>39263</v>
      </c>
      <c r="I36" s="3">
        <f t="shared" si="16"/>
        <v>39081</v>
      </c>
      <c r="J36" s="3">
        <f t="shared" si="17"/>
        <v>38898</v>
      </c>
      <c r="K36" s="3">
        <f t="shared" si="18"/>
        <v>38716</v>
      </c>
      <c r="L36" s="3">
        <f t="shared" si="19"/>
        <v>38533</v>
      </c>
      <c r="M36" s="3">
        <f t="shared" si="20"/>
        <v>38351</v>
      </c>
      <c r="N36" s="9">
        <v>-90.177678701033798</v>
      </c>
      <c r="O36" s="9">
        <v>-111.242802470773</v>
      </c>
      <c r="P36" s="9">
        <v>-112.76806476036499</v>
      </c>
      <c r="Q36" s="9">
        <v>-114.13244457813001</v>
      </c>
      <c r="R36" s="9">
        <v>-113.166178189626</v>
      </c>
      <c r="S36" s="9">
        <v>-113.66569452704999</v>
      </c>
      <c r="T36" s="9">
        <v>-115.481897112883</v>
      </c>
      <c r="U36" s="9">
        <v>-115.544478170925</v>
      </c>
      <c r="V36" s="9">
        <v>-115.29013903799</v>
      </c>
      <c r="W36" s="9">
        <v>-107.294883733696</v>
      </c>
      <c r="X36" s="3">
        <v>38846</v>
      </c>
      <c r="Y36" s="7">
        <v>475</v>
      </c>
      <c r="Z36" s="8">
        <v>1914.6</v>
      </c>
      <c r="AB36" t="str">
        <f t="shared" si="10"/>
        <v xml:space="preserve">(A.Symbol = 'BGPTQ' and A.Date &gt;= '2004-12-30' and A.Date &lt;= '2009-12-30') or </v>
      </c>
    </row>
    <row r="37" spans="1:28" x14ac:dyDescent="0.25">
      <c r="A37" s="1" t="s">
        <v>32</v>
      </c>
      <c r="B37" s="5" t="s">
        <v>254</v>
      </c>
      <c r="C37" s="3">
        <v>41499</v>
      </c>
      <c r="D37" s="3">
        <f t="shared" si="11"/>
        <v>41318</v>
      </c>
      <c r="E37" s="3">
        <f t="shared" si="12"/>
        <v>41134</v>
      </c>
      <c r="F37" s="3">
        <f t="shared" si="13"/>
        <v>40952</v>
      </c>
      <c r="G37" s="3">
        <f t="shared" si="14"/>
        <v>40768</v>
      </c>
      <c r="H37" s="3">
        <f t="shared" si="15"/>
        <v>40587</v>
      </c>
      <c r="I37" s="3">
        <f t="shared" si="16"/>
        <v>40403</v>
      </c>
      <c r="J37" s="3">
        <f t="shared" si="17"/>
        <v>40222</v>
      </c>
      <c r="K37" s="3">
        <f t="shared" si="18"/>
        <v>40038</v>
      </c>
      <c r="L37" s="3">
        <f t="shared" si="19"/>
        <v>39857</v>
      </c>
      <c r="M37" s="3">
        <f t="shared" si="20"/>
        <v>39673</v>
      </c>
      <c r="N37" s="9">
        <v>-110.057319214646</v>
      </c>
      <c r="O37" s="9">
        <v>-111.729985863599</v>
      </c>
      <c r="P37" s="9">
        <v>-117.55265703517099</v>
      </c>
      <c r="Q37" s="9">
        <v>-118.161996379353</v>
      </c>
      <c r="R37" s="9">
        <v>-122.74079515096</v>
      </c>
      <c r="S37" s="9">
        <v>-131.92267679560001</v>
      </c>
      <c r="T37" s="9">
        <v>-129.61885037978499</v>
      </c>
      <c r="U37" s="9">
        <v>-130.106216722943</v>
      </c>
      <c r="V37" s="9">
        <v>-129.76232858570199</v>
      </c>
      <c r="W37" s="9">
        <v>-127.655900639625</v>
      </c>
      <c r="X37" s="3">
        <v>40546</v>
      </c>
      <c r="Y37" s="7">
        <v>16.940000000000001</v>
      </c>
      <c r="Z37" s="8">
        <v>405.5</v>
      </c>
      <c r="AB37" t="str">
        <f t="shared" si="10"/>
        <v xml:space="preserve">(A.Symbol = 'KITDQ' and A.Date &gt;= '2008-8-13' and A.Date &lt;= '2013-8-13') or </v>
      </c>
    </row>
    <row r="38" spans="1:28" x14ac:dyDescent="0.25">
      <c r="A38" s="1" t="s">
        <v>14</v>
      </c>
      <c r="B38" s="5" t="s">
        <v>236</v>
      </c>
      <c r="C38" s="3">
        <v>42648</v>
      </c>
      <c r="D38" s="3">
        <f t="shared" si="11"/>
        <v>42465</v>
      </c>
      <c r="E38" s="3">
        <f t="shared" si="12"/>
        <v>42282</v>
      </c>
      <c r="F38" s="3">
        <f t="shared" si="13"/>
        <v>42099</v>
      </c>
      <c r="G38" s="3">
        <f t="shared" si="14"/>
        <v>41917</v>
      </c>
      <c r="H38" s="3">
        <f t="shared" si="15"/>
        <v>41734</v>
      </c>
      <c r="I38" s="3">
        <f t="shared" si="16"/>
        <v>41552</v>
      </c>
      <c r="J38" s="3">
        <f t="shared" si="17"/>
        <v>41369</v>
      </c>
      <c r="K38" s="3">
        <f t="shared" si="18"/>
        <v>41187</v>
      </c>
      <c r="L38" s="3">
        <f t="shared" si="19"/>
        <v>41004</v>
      </c>
      <c r="M38" s="3">
        <f t="shared" si="20"/>
        <v>40821</v>
      </c>
      <c r="N38" s="9">
        <v>-138.75180779097201</v>
      </c>
      <c r="O38" s="9">
        <v>-112.013108581788</v>
      </c>
      <c r="P38" s="9">
        <v>-140.08380769041099</v>
      </c>
      <c r="Q38" s="9">
        <v>-116.58342021449999</v>
      </c>
      <c r="R38" s="9">
        <v>-142.11889485467</v>
      </c>
      <c r="S38" s="9">
        <v>-117.75171316960299</v>
      </c>
      <c r="T38" s="9">
        <v>-142.337593406374</v>
      </c>
      <c r="U38" s="9">
        <v>-117.70804837796901</v>
      </c>
      <c r="V38" s="9">
        <v>-150.05207447844299</v>
      </c>
      <c r="W38" s="9">
        <v>-120.61637372325499</v>
      </c>
      <c r="X38" s="3">
        <v>41438</v>
      </c>
      <c r="Y38" s="7">
        <v>6.49</v>
      </c>
      <c r="Z38" s="8">
        <v>177.1</v>
      </c>
      <c r="AB38" t="str">
        <f t="shared" si="10"/>
        <v xml:space="preserve">(A.Symbol = 'HTCH' and A.Date &gt;= '2011-10-5' and A.Date &lt;= '2016-10-5') or </v>
      </c>
    </row>
    <row r="39" spans="1:28" x14ac:dyDescent="0.25">
      <c r="A39" s="1" t="s">
        <v>72</v>
      </c>
      <c r="B39" s="5" t="s">
        <v>294</v>
      </c>
      <c r="C39" s="3">
        <v>42621</v>
      </c>
      <c r="D39" s="3">
        <f t="shared" si="11"/>
        <v>42437</v>
      </c>
      <c r="E39" s="3">
        <f t="shared" si="12"/>
        <v>42255</v>
      </c>
      <c r="F39" s="3">
        <f t="shared" si="13"/>
        <v>42071</v>
      </c>
      <c r="G39" s="3">
        <f t="shared" si="14"/>
        <v>41890</v>
      </c>
      <c r="H39" s="3">
        <f t="shared" si="15"/>
        <v>41706</v>
      </c>
      <c r="I39" s="3">
        <f t="shared" si="16"/>
        <v>41525</v>
      </c>
      <c r="J39" s="3">
        <f t="shared" si="17"/>
        <v>41341</v>
      </c>
      <c r="K39" s="3">
        <f t="shared" si="18"/>
        <v>41160</v>
      </c>
      <c r="L39" s="3">
        <f t="shared" si="19"/>
        <v>40976</v>
      </c>
      <c r="M39" s="3">
        <f t="shared" si="20"/>
        <v>40794</v>
      </c>
      <c r="N39" s="9">
        <v>-180.497849707413</v>
      </c>
      <c r="O39" s="9">
        <v>-112.526869002193</v>
      </c>
      <c r="P39" s="9">
        <v>-109.838223418862</v>
      </c>
      <c r="Q39" s="9">
        <v>-103.79497064641799</v>
      </c>
      <c r="R39" s="9">
        <v>-101.808265733647</v>
      </c>
      <c r="S39" s="9">
        <v>-105.522396020771</v>
      </c>
      <c r="T39" s="9">
        <v>-101.606304384068</v>
      </c>
      <c r="U39" s="9">
        <v>-107.42708276291199</v>
      </c>
      <c r="V39" s="9">
        <v>-103.58688691789401</v>
      </c>
      <c r="W39" s="9">
        <v>-114.62457154888</v>
      </c>
      <c r="X39" s="3">
        <v>41491</v>
      </c>
      <c r="Y39" s="7">
        <v>4.5</v>
      </c>
      <c r="Z39" s="8">
        <v>307.8</v>
      </c>
      <c r="AB39" t="str">
        <f t="shared" si="10"/>
        <v xml:space="preserve">(A.Symbol = 'PSUN' and A.Date &gt;= '2011-9-8' and A.Date &lt;= '2016-9-8') or </v>
      </c>
    </row>
    <row r="40" spans="1:28" x14ac:dyDescent="0.25">
      <c r="A40" s="1" t="s">
        <v>70</v>
      </c>
      <c r="B40" s="5" t="s">
        <v>292</v>
      </c>
      <c r="C40" s="3">
        <v>42410</v>
      </c>
      <c r="D40" s="3">
        <f t="shared" si="11"/>
        <v>42226</v>
      </c>
      <c r="E40" s="3">
        <f t="shared" si="12"/>
        <v>42045</v>
      </c>
      <c r="F40" s="3">
        <f t="shared" si="13"/>
        <v>41861</v>
      </c>
      <c r="G40" s="3">
        <f t="shared" si="14"/>
        <v>41680</v>
      </c>
      <c r="H40" s="3">
        <f t="shared" si="15"/>
        <v>41496</v>
      </c>
      <c r="I40" s="3">
        <f t="shared" si="16"/>
        <v>41315</v>
      </c>
      <c r="J40" s="3">
        <f t="shared" si="17"/>
        <v>41131</v>
      </c>
      <c r="K40" s="3">
        <f t="shared" si="18"/>
        <v>40949</v>
      </c>
      <c r="L40" s="3">
        <f t="shared" si="19"/>
        <v>40765</v>
      </c>
      <c r="M40" s="3">
        <f t="shared" si="20"/>
        <v>40584</v>
      </c>
      <c r="N40" s="9">
        <v>-141.744535663102</v>
      </c>
      <c r="O40" s="9">
        <v>-112.680883879589</v>
      </c>
      <c r="P40" s="9">
        <v>-138.08908673604799</v>
      </c>
      <c r="Q40" s="9">
        <v>-110.114314132836</v>
      </c>
      <c r="R40" s="9">
        <v>-135.978477159167</v>
      </c>
      <c r="S40" s="9">
        <v>-106.359190855531</v>
      </c>
      <c r="T40" s="9">
        <v>-133.10365542120201</v>
      </c>
      <c r="U40" s="9">
        <v>-110.603011255148</v>
      </c>
      <c r="V40" s="9">
        <v>-124.815872119557</v>
      </c>
      <c r="W40" s="9">
        <v>-96.495151063189297</v>
      </c>
      <c r="X40" s="3">
        <v>41591</v>
      </c>
      <c r="Y40" s="7">
        <v>9.16</v>
      </c>
      <c r="Z40" s="8">
        <v>1542.2</v>
      </c>
      <c r="AB40" t="str">
        <f t="shared" si="10"/>
        <v xml:space="preserve">(A.Symbol = 'ZQKSQ' and A.Date &gt;= '2011-2-10' and A.Date &lt;= '2016-2-10') or </v>
      </c>
    </row>
    <row r="41" spans="1:28" x14ac:dyDescent="0.25">
      <c r="A41" s="1" t="s">
        <v>147</v>
      </c>
      <c r="B41" s="5" t="s">
        <v>369</v>
      </c>
      <c r="C41" s="3">
        <v>41810</v>
      </c>
      <c r="D41" s="3">
        <f t="shared" si="11"/>
        <v>41628</v>
      </c>
      <c r="E41" s="3">
        <f t="shared" si="12"/>
        <v>41445</v>
      </c>
      <c r="F41" s="3">
        <f t="shared" si="13"/>
        <v>41263</v>
      </c>
      <c r="G41" s="3">
        <f t="shared" si="14"/>
        <v>41080</v>
      </c>
      <c r="H41" s="3">
        <f t="shared" si="15"/>
        <v>40897</v>
      </c>
      <c r="I41" s="3">
        <f t="shared" si="16"/>
        <v>40714</v>
      </c>
      <c r="J41" s="3">
        <f t="shared" si="17"/>
        <v>40532</v>
      </c>
      <c r="K41" s="3">
        <f t="shared" si="18"/>
        <v>40349</v>
      </c>
      <c r="L41" s="3">
        <f t="shared" si="19"/>
        <v>40167</v>
      </c>
      <c r="M41" s="3">
        <f t="shared" si="20"/>
        <v>39984</v>
      </c>
      <c r="N41" s="9">
        <v>-72.598605876352806</v>
      </c>
      <c r="O41" s="9">
        <v>-114.30639073918</v>
      </c>
      <c r="P41" s="9">
        <v>-1.2869716716855099E-2</v>
      </c>
      <c r="Q41" s="9">
        <v>-6.4801815158847598</v>
      </c>
      <c r="R41" s="9">
        <v>1.3827044264848001</v>
      </c>
      <c r="S41" s="9">
        <v>-114.164492807656</v>
      </c>
      <c r="T41" s="9">
        <v>18.068370635121799</v>
      </c>
      <c r="U41" s="9">
        <v>-15.2472344973301</v>
      </c>
      <c r="V41" s="9">
        <v>13.0904605246236</v>
      </c>
      <c r="W41" s="9">
        <v>-36.283247273067197</v>
      </c>
      <c r="X41" s="3">
        <v>40297</v>
      </c>
      <c r="Y41" s="7">
        <v>10.35</v>
      </c>
      <c r="Z41" s="8">
        <v>222.98349999999999</v>
      </c>
      <c r="AB41" t="str">
        <f t="shared" si="10"/>
        <v xml:space="preserve">(A.Symbol = 'KIDBQ' and A.Date &gt;= '2009-6-20' and A.Date &lt;= '2014-6-20') or </v>
      </c>
    </row>
    <row r="42" spans="1:28" x14ac:dyDescent="0.25">
      <c r="A42" s="1" t="s">
        <v>214</v>
      </c>
      <c r="B42" s="5" t="s">
        <v>436</v>
      </c>
      <c r="C42" s="3">
        <v>43396</v>
      </c>
      <c r="D42" s="3">
        <f t="shared" si="11"/>
        <v>43213</v>
      </c>
      <c r="E42" s="3">
        <f t="shared" si="12"/>
        <v>43031</v>
      </c>
      <c r="F42" s="3">
        <f t="shared" si="13"/>
        <v>42848</v>
      </c>
      <c r="G42" s="3">
        <f t="shared" si="14"/>
        <v>42666</v>
      </c>
      <c r="H42" s="3">
        <f t="shared" si="15"/>
        <v>42483</v>
      </c>
      <c r="I42" s="3">
        <f t="shared" si="16"/>
        <v>42300</v>
      </c>
      <c r="J42" s="3">
        <f t="shared" si="17"/>
        <v>42117</v>
      </c>
      <c r="K42" s="3">
        <f t="shared" si="18"/>
        <v>41935</v>
      </c>
      <c r="L42" s="3">
        <f t="shared" si="19"/>
        <v>41752</v>
      </c>
      <c r="M42" s="3">
        <f t="shared" si="20"/>
        <v>41570</v>
      </c>
      <c r="N42" s="9">
        <v>-123.424516115256</v>
      </c>
      <c r="O42" s="9">
        <v>-115.812420837825</v>
      </c>
      <c r="P42" s="9">
        <v>-101.544071277219</v>
      </c>
      <c r="Q42" s="9">
        <v>-112.926552200698</v>
      </c>
      <c r="R42" s="9">
        <v>-125.293210793154</v>
      </c>
      <c r="S42" s="9">
        <v>-119.864106644841</v>
      </c>
      <c r="T42" s="9">
        <v>-122.341199251201</v>
      </c>
      <c r="U42" s="9">
        <v>-109.866524623854</v>
      </c>
      <c r="V42" s="9">
        <v>-111.207423487635</v>
      </c>
      <c r="W42" s="9">
        <v>-110.195632415879</v>
      </c>
      <c r="X42" s="3">
        <v>41603</v>
      </c>
      <c r="Y42" s="7">
        <v>49.633699999999997</v>
      </c>
      <c r="Z42" s="8">
        <v>5613.8110999999999</v>
      </c>
      <c r="AB42" t="str">
        <f t="shared" si="10"/>
        <v xml:space="preserve">(A.Symbol = 'SHLDQ' and A.Date &gt;= '2013-10-23' and A.Date &lt;= '2018-10-23') or </v>
      </c>
    </row>
    <row r="43" spans="1:28" x14ac:dyDescent="0.25">
      <c r="A43" s="1" t="s">
        <v>167</v>
      </c>
      <c r="B43" s="5" t="s">
        <v>389</v>
      </c>
      <c r="C43" s="3">
        <v>40400</v>
      </c>
      <c r="D43" s="3">
        <f t="shared" si="11"/>
        <v>40219</v>
      </c>
      <c r="E43" s="3">
        <f t="shared" si="12"/>
        <v>40035</v>
      </c>
      <c r="F43" s="3">
        <f t="shared" si="13"/>
        <v>39854</v>
      </c>
      <c r="G43" s="3">
        <f t="shared" si="14"/>
        <v>39670</v>
      </c>
      <c r="H43" s="3">
        <f t="shared" si="15"/>
        <v>39488</v>
      </c>
      <c r="I43" s="3">
        <f t="shared" si="16"/>
        <v>39304</v>
      </c>
      <c r="J43" s="3">
        <f t="shared" si="17"/>
        <v>39123</v>
      </c>
      <c r="K43" s="3">
        <f t="shared" si="18"/>
        <v>38939</v>
      </c>
      <c r="L43" s="3">
        <f t="shared" si="19"/>
        <v>38758</v>
      </c>
      <c r="M43" s="3">
        <f t="shared" si="20"/>
        <v>38574</v>
      </c>
      <c r="N43" s="9">
        <v>-115.534272244928</v>
      </c>
      <c r="O43" s="9">
        <v>-115.99210333913</v>
      </c>
      <c r="P43" s="9">
        <v>-114.13611073891499</v>
      </c>
      <c r="Q43" s="9">
        <v>-112.666213098951</v>
      </c>
      <c r="R43" s="9">
        <v>-114.463411963932</v>
      </c>
      <c r="S43" s="9">
        <v>-102.81665620202401</v>
      </c>
      <c r="T43" s="9">
        <v>-104.86585151368401</v>
      </c>
      <c r="U43" s="9">
        <v>-115.574936203257</v>
      </c>
      <c r="V43" s="9">
        <v>-117.453426399552</v>
      </c>
      <c r="W43" s="9">
        <v>-117.750308272582</v>
      </c>
      <c r="X43" s="3">
        <v>38586</v>
      </c>
      <c r="Y43" s="7">
        <v>8.92</v>
      </c>
      <c r="Z43" s="8">
        <v>628.6789</v>
      </c>
      <c r="AB43" t="str">
        <f t="shared" si="10"/>
        <v xml:space="preserve">(A.Symbol = 'TLCVF' and A.Date &gt;= '2005-8-10' and A.Date &lt;= '2010-8-10') or </v>
      </c>
    </row>
    <row r="44" spans="1:28" x14ac:dyDescent="0.25">
      <c r="A44" s="1" t="s">
        <v>146</v>
      </c>
      <c r="B44" s="5" t="s">
        <v>368</v>
      </c>
      <c r="C44" s="3">
        <v>40633</v>
      </c>
      <c r="D44" s="3">
        <f t="shared" si="11"/>
        <v>40452</v>
      </c>
      <c r="E44" s="3">
        <f t="shared" si="12"/>
        <v>40268</v>
      </c>
      <c r="F44" s="3">
        <f t="shared" si="13"/>
        <v>40087</v>
      </c>
      <c r="G44" s="3">
        <f t="shared" si="14"/>
        <v>39903</v>
      </c>
      <c r="H44" s="3">
        <f t="shared" si="15"/>
        <v>39722</v>
      </c>
      <c r="I44" s="3">
        <f t="shared" si="16"/>
        <v>39538</v>
      </c>
      <c r="J44" s="3">
        <f t="shared" si="17"/>
        <v>39356</v>
      </c>
      <c r="K44" s="3">
        <f t="shared" si="18"/>
        <v>39172</v>
      </c>
      <c r="L44" s="3">
        <f t="shared" si="19"/>
        <v>38991</v>
      </c>
      <c r="M44" s="3">
        <f t="shared" si="20"/>
        <v>38807</v>
      </c>
      <c r="N44" s="9">
        <v>-179.13680128963199</v>
      </c>
      <c r="O44" s="9">
        <v>-116.562939528833</v>
      </c>
      <c r="P44" s="9">
        <v>-127.01160735423601</v>
      </c>
      <c r="Q44" s="9">
        <v>-122.267318771571</v>
      </c>
      <c r="R44" s="9">
        <v>-107.84792397184</v>
      </c>
      <c r="S44" s="9">
        <v>-93.731557552414003</v>
      </c>
      <c r="T44" s="9">
        <v>-95.921013569307803</v>
      </c>
      <c r="U44" s="9">
        <v>-94.208595004344701</v>
      </c>
      <c r="V44" s="9">
        <v>-113.59124040751099</v>
      </c>
      <c r="W44" s="9">
        <v>-107.969298864645</v>
      </c>
      <c r="X44" s="3">
        <v>39367</v>
      </c>
      <c r="Y44" s="7">
        <v>42.64</v>
      </c>
      <c r="Z44" s="8">
        <v>24128.7</v>
      </c>
      <c r="AB44" t="str">
        <f t="shared" si="10"/>
        <v xml:space="preserve">(A.Symbol = 'GM1' and A.Date &gt;= '2006-3-31' and A.Date &lt;= '2011-3-31') or </v>
      </c>
    </row>
    <row r="45" spans="1:28" x14ac:dyDescent="0.25">
      <c r="A45" s="1" t="s">
        <v>5</v>
      </c>
      <c r="B45" s="5" t="s">
        <v>227</v>
      </c>
      <c r="C45" s="3">
        <v>40977</v>
      </c>
      <c r="D45" s="3">
        <f t="shared" si="11"/>
        <v>40795</v>
      </c>
      <c r="E45" s="3">
        <f t="shared" si="12"/>
        <v>40611</v>
      </c>
      <c r="F45" s="3">
        <f t="shared" si="13"/>
        <v>40430</v>
      </c>
      <c r="G45" s="3">
        <f t="shared" si="14"/>
        <v>40246</v>
      </c>
      <c r="H45" s="3">
        <f t="shared" si="15"/>
        <v>40065</v>
      </c>
      <c r="I45" s="3">
        <f t="shared" si="16"/>
        <v>39881</v>
      </c>
      <c r="J45" s="3">
        <f t="shared" si="17"/>
        <v>39700</v>
      </c>
      <c r="K45" s="3">
        <f t="shared" si="18"/>
        <v>39516</v>
      </c>
      <c r="L45" s="3">
        <f t="shared" si="19"/>
        <v>39334</v>
      </c>
      <c r="M45" s="3">
        <f t="shared" si="20"/>
        <v>39150</v>
      </c>
      <c r="N45" s="9">
        <v>-107.711760908485</v>
      </c>
      <c r="O45" s="9">
        <v>-117.260807038625</v>
      </c>
      <c r="P45" s="9">
        <v>-123.616998130136</v>
      </c>
      <c r="Q45" s="9">
        <v>-131.97443140185101</v>
      </c>
      <c r="R45" s="9">
        <v>-136.12520796071499</v>
      </c>
      <c r="S45" s="9">
        <v>-155.916166806989</v>
      </c>
      <c r="T45" s="9">
        <v>-166.96131277324599</v>
      </c>
      <c r="U45" s="9">
        <v>-168.816723218513</v>
      </c>
      <c r="V45" s="9">
        <v>-213.333333333333</v>
      </c>
      <c r="W45" s="9">
        <v>-213.333333333333</v>
      </c>
      <c r="X45" s="3">
        <v>39237</v>
      </c>
      <c r="Y45" s="7">
        <v>32.14</v>
      </c>
      <c r="Z45" s="8">
        <v>1732.4</v>
      </c>
      <c r="AB45" t="str">
        <f t="shared" si="10"/>
        <v xml:space="preserve">(A.Symbol = 'WINN' and A.Date &gt;= '2007-3-9' and A.Date &lt;= '2012-3-9') or </v>
      </c>
    </row>
    <row r="46" spans="1:28" x14ac:dyDescent="0.25">
      <c r="A46" s="1" t="s">
        <v>158</v>
      </c>
      <c r="B46" s="5" t="s">
        <v>380</v>
      </c>
      <c r="C46" s="3">
        <v>39294</v>
      </c>
      <c r="D46" s="3">
        <f t="shared" si="11"/>
        <v>39113</v>
      </c>
      <c r="E46" s="3">
        <f t="shared" si="12"/>
        <v>38929</v>
      </c>
      <c r="F46" s="3">
        <f t="shared" si="13"/>
        <v>38748</v>
      </c>
      <c r="G46" s="3">
        <f t="shared" si="14"/>
        <v>38564</v>
      </c>
      <c r="H46" s="3">
        <f t="shared" si="15"/>
        <v>38383</v>
      </c>
      <c r="I46" s="3">
        <f t="shared" si="16"/>
        <v>38199</v>
      </c>
      <c r="J46" s="3">
        <f t="shared" si="17"/>
        <v>38017</v>
      </c>
      <c r="K46" s="3">
        <f t="shared" si="18"/>
        <v>37833</v>
      </c>
      <c r="L46" s="3">
        <f t="shared" si="19"/>
        <v>37652</v>
      </c>
      <c r="M46" s="3">
        <f t="shared" si="20"/>
        <v>37468</v>
      </c>
      <c r="N46" s="9">
        <v>-120.17852364271</v>
      </c>
      <c r="O46" s="9">
        <v>-117.736916350418</v>
      </c>
      <c r="P46" s="9">
        <v>-115.93315978422</v>
      </c>
      <c r="Q46" s="9">
        <v>-116.93371118776901</v>
      </c>
      <c r="R46" s="9">
        <v>-117.81997443324001</v>
      </c>
      <c r="S46" s="9">
        <v>-118.322110743088</v>
      </c>
      <c r="T46" s="9">
        <v>-120.633265332891</v>
      </c>
      <c r="U46" s="9">
        <v>-119.47195083806901</v>
      </c>
      <c r="V46" s="9">
        <v>-108.49659530209</v>
      </c>
      <c r="W46" s="9">
        <v>-119.69942890008601</v>
      </c>
      <c r="X46" s="3">
        <v>37490</v>
      </c>
      <c r="Y46" s="7">
        <v>9</v>
      </c>
      <c r="Z46" s="8">
        <v>592.5</v>
      </c>
      <c r="AB46" t="str">
        <f t="shared" si="10"/>
        <v xml:space="preserve">(A.Symbol = 'TWRAQ' and A.Date &gt;= '2002-7-31' and A.Date &lt;= '2007-7-31') or </v>
      </c>
    </row>
    <row r="47" spans="1:28" x14ac:dyDescent="0.25">
      <c r="A47" s="1" t="s">
        <v>160</v>
      </c>
      <c r="B47" s="5" t="s">
        <v>382</v>
      </c>
      <c r="C47" s="3">
        <v>40982</v>
      </c>
      <c r="D47" s="3">
        <f t="shared" si="11"/>
        <v>40800</v>
      </c>
      <c r="E47" s="3">
        <f t="shared" si="12"/>
        <v>40616</v>
      </c>
      <c r="F47" s="3">
        <f t="shared" si="13"/>
        <v>40435</v>
      </c>
      <c r="G47" s="3">
        <f t="shared" si="14"/>
        <v>40251</v>
      </c>
      <c r="H47" s="3">
        <f t="shared" si="15"/>
        <v>40070</v>
      </c>
      <c r="I47" s="3">
        <f t="shared" si="16"/>
        <v>39886</v>
      </c>
      <c r="J47" s="3">
        <f t="shared" si="17"/>
        <v>39705</v>
      </c>
      <c r="K47" s="3">
        <f t="shared" si="18"/>
        <v>39521</v>
      </c>
      <c r="L47" s="3">
        <f t="shared" si="19"/>
        <v>39339</v>
      </c>
      <c r="M47" s="3">
        <f t="shared" si="20"/>
        <v>39155</v>
      </c>
      <c r="N47" s="9">
        <v>-111.530316777517</v>
      </c>
      <c r="O47" s="9">
        <v>-118.17866205382801</v>
      </c>
      <c r="P47" s="9">
        <v>-109.964055102695</v>
      </c>
      <c r="Q47" s="9">
        <v>-112.511877252651</v>
      </c>
      <c r="R47" s="9">
        <v>-110.419599565562</v>
      </c>
      <c r="S47" s="9">
        <v>-114.432158314647</v>
      </c>
      <c r="T47" s="9">
        <v>-113.933658947735</v>
      </c>
      <c r="U47" s="9">
        <v>-97.979724490837995</v>
      </c>
      <c r="V47" s="9">
        <v>-110.409022535114</v>
      </c>
      <c r="W47" s="9">
        <v>-123.312054118361</v>
      </c>
      <c r="X47" s="3">
        <v>39276</v>
      </c>
      <c r="Y47" s="7">
        <v>35.770000000000003</v>
      </c>
      <c r="Z47" s="8">
        <v>1495</v>
      </c>
      <c r="AB47" t="str">
        <f t="shared" si="10"/>
        <v xml:space="preserve">(A.Symbol = 'GAPTQ' and A.Date &gt;= '2007-3-14' and A.Date &lt;= '2012-3-14') or </v>
      </c>
    </row>
    <row r="48" spans="1:28" x14ac:dyDescent="0.25">
      <c r="A48" s="1" t="s">
        <v>46</v>
      </c>
      <c r="B48" s="5" t="s">
        <v>268</v>
      </c>
      <c r="C48" s="3">
        <v>40844</v>
      </c>
      <c r="D48" s="3">
        <f t="shared" si="11"/>
        <v>40661</v>
      </c>
      <c r="E48" s="3">
        <f t="shared" si="12"/>
        <v>40479</v>
      </c>
      <c r="F48" s="3">
        <f t="shared" si="13"/>
        <v>40296</v>
      </c>
      <c r="G48" s="3">
        <f t="shared" si="14"/>
        <v>40114</v>
      </c>
      <c r="H48" s="3">
        <f t="shared" si="15"/>
        <v>39931</v>
      </c>
      <c r="I48" s="3">
        <f t="shared" si="16"/>
        <v>39749</v>
      </c>
      <c r="J48" s="3">
        <f t="shared" si="17"/>
        <v>39566</v>
      </c>
      <c r="K48" s="3">
        <f t="shared" si="18"/>
        <v>39383</v>
      </c>
      <c r="L48" s="3">
        <f t="shared" si="19"/>
        <v>39200</v>
      </c>
      <c r="M48" s="3">
        <f t="shared" si="20"/>
        <v>39018</v>
      </c>
      <c r="N48" s="9">
        <v>-121.079798615158</v>
      </c>
      <c r="O48" s="9">
        <v>-118.676848386777</v>
      </c>
      <c r="P48" s="9">
        <v>-116.819912678414</v>
      </c>
      <c r="Q48" s="9">
        <v>-102.487743919206</v>
      </c>
      <c r="R48" s="9">
        <v>-132.98125379497401</v>
      </c>
      <c r="S48" s="9">
        <v>-131.34589143539301</v>
      </c>
      <c r="T48" s="9">
        <v>-130.492131759622</v>
      </c>
      <c r="U48" s="9">
        <v>-127.73391235279</v>
      </c>
      <c r="V48" s="9">
        <v>-130.30107808663001</v>
      </c>
      <c r="W48" s="9">
        <v>-123.56588552168</v>
      </c>
      <c r="X48" s="3">
        <v>39120</v>
      </c>
      <c r="Y48" s="7">
        <v>50.21</v>
      </c>
      <c r="Z48" s="8">
        <v>3988.1</v>
      </c>
      <c r="AB48" t="str">
        <f t="shared" si="10"/>
        <v xml:space="preserve">(A.Symbol = 'PPMIQ' and A.Date &gt;= '2006-10-28' and A.Date &lt;= '2011-10-28') or </v>
      </c>
    </row>
    <row r="49" spans="1:28" x14ac:dyDescent="0.25">
      <c r="A49" s="1" t="s">
        <v>94</v>
      </c>
      <c r="B49" s="5" t="s">
        <v>316</v>
      </c>
      <c r="C49" s="3">
        <v>39661</v>
      </c>
      <c r="D49" s="3">
        <f t="shared" si="11"/>
        <v>39479</v>
      </c>
      <c r="E49" s="3">
        <f t="shared" si="12"/>
        <v>39295</v>
      </c>
      <c r="F49" s="3">
        <f t="shared" si="13"/>
        <v>39114</v>
      </c>
      <c r="G49" s="3">
        <f t="shared" si="14"/>
        <v>38930</v>
      </c>
      <c r="H49" s="3">
        <f t="shared" si="15"/>
        <v>38749</v>
      </c>
      <c r="I49" s="3">
        <f t="shared" si="16"/>
        <v>38565</v>
      </c>
      <c r="J49" s="3">
        <f t="shared" si="17"/>
        <v>38384</v>
      </c>
      <c r="K49" s="3">
        <f t="shared" si="18"/>
        <v>38200</v>
      </c>
      <c r="L49" s="3">
        <f t="shared" si="19"/>
        <v>38018</v>
      </c>
      <c r="M49" s="3">
        <f t="shared" si="20"/>
        <v>37834</v>
      </c>
      <c r="N49" s="9">
        <v>-183.92814777298301</v>
      </c>
      <c r="O49" s="9">
        <v>-118.968076333139</v>
      </c>
      <c r="P49" s="9">
        <v>-120.113274312835</v>
      </c>
      <c r="Q49" s="9">
        <v>-116.141630002997</v>
      </c>
      <c r="R49" s="9">
        <v>-145.921619277464</v>
      </c>
      <c r="S49" s="9">
        <v>-144.70603908773401</v>
      </c>
      <c r="T49" s="9">
        <v>-145.25275531712501</v>
      </c>
      <c r="U49" s="9">
        <v>-145.00237743427201</v>
      </c>
      <c r="V49" s="9">
        <v>-149.313773376993</v>
      </c>
      <c r="W49" s="9">
        <v>-130.03811409824399</v>
      </c>
      <c r="X49" s="3">
        <v>38336</v>
      </c>
      <c r="Y49" s="7">
        <v>65.95</v>
      </c>
      <c r="Z49" s="8">
        <v>2248.5</v>
      </c>
      <c r="AB49" t="str">
        <f t="shared" si="10"/>
        <v xml:space="preserve">(A.Symbol = 'NEWCQ' and A.Date &gt;= '2003-8-1' and A.Date &lt;= '2008-8-1') or </v>
      </c>
    </row>
    <row r="50" spans="1:28" x14ac:dyDescent="0.25">
      <c r="A50" s="1" t="s">
        <v>133</v>
      </c>
      <c r="B50" s="5" t="s">
        <v>355</v>
      </c>
      <c r="C50" s="3">
        <v>40093</v>
      </c>
      <c r="D50" s="3">
        <f t="shared" si="11"/>
        <v>39910</v>
      </c>
      <c r="E50" s="3">
        <f t="shared" si="12"/>
        <v>39728</v>
      </c>
      <c r="F50" s="3">
        <f t="shared" si="13"/>
        <v>39545</v>
      </c>
      <c r="G50" s="3">
        <f t="shared" si="14"/>
        <v>39362</v>
      </c>
      <c r="H50" s="3">
        <f t="shared" si="15"/>
        <v>39179</v>
      </c>
      <c r="I50" s="3">
        <f t="shared" si="16"/>
        <v>38997</v>
      </c>
      <c r="J50" s="3">
        <f t="shared" si="17"/>
        <v>38814</v>
      </c>
      <c r="K50" s="3">
        <f t="shared" si="18"/>
        <v>38632</v>
      </c>
      <c r="L50" s="3">
        <f t="shared" si="19"/>
        <v>38449</v>
      </c>
      <c r="M50" s="3">
        <f t="shared" si="20"/>
        <v>38267</v>
      </c>
      <c r="N50" s="9">
        <v>-120.767424737735</v>
      </c>
      <c r="O50" s="9">
        <v>-120.146745099348</v>
      </c>
      <c r="P50" s="9">
        <v>-109.509846409753</v>
      </c>
      <c r="Q50" s="9">
        <v>-111.0689898303</v>
      </c>
      <c r="R50" s="9">
        <v>-105.696833905438</v>
      </c>
      <c r="S50" s="9">
        <v>-124.652977564088</v>
      </c>
      <c r="T50" s="9">
        <v>-124.057010119496</v>
      </c>
      <c r="U50" s="9">
        <v>-117.85635362564</v>
      </c>
      <c r="V50" s="9">
        <v>-136.22625628610501</v>
      </c>
      <c r="W50" s="9">
        <v>-118.966401044092</v>
      </c>
      <c r="X50" s="3">
        <v>38306</v>
      </c>
      <c r="Y50" s="7">
        <v>9.18</v>
      </c>
      <c r="Z50" s="8">
        <v>5151.7</v>
      </c>
      <c r="AB50" t="str">
        <f t="shared" si="10"/>
        <v xml:space="preserve">(A.Symbol = 'DPHIQ' and A.Date &gt;= '2004-10-7' and A.Date &lt;= '2009-10-7') or </v>
      </c>
    </row>
    <row r="51" spans="1:28" x14ac:dyDescent="0.25">
      <c r="A51" s="1" t="s">
        <v>6</v>
      </c>
      <c r="B51" s="5" t="s">
        <v>228</v>
      </c>
      <c r="C51" s="3">
        <v>39695</v>
      </c>
      <c r="D51" s="3">
        <f t="shared" si="11"/>
        <v>39511</v>
      </c>
      <c r="E51" s="3">
        <f t="shared" si="12"/>
        <v>39329</v>
      </c>
      <c r="F51" s="3">
        <f t="shared" si="13"/>
        <v>39145</v>
      </c>
      <c r="G51" s="3">
        <f t="shared" si="14"/>
        <v>38964</v>
      </c>
      <c r="H51" s="3">
        <f t="shared" si="15"/>
        <v>38780</v>
      </c>
      <c r="I51" s="3">
        <f t="shared" si="16"/>
        <v>38599</v>
      </c>
      <c r="J51" s="3">
        <f t="shared" si="17"/>
        <v>38415</v>
      </c>
      <c r="K51" s="3">
        <f t="shared" si="18"/>
        <v>38234</v>
      </c>
      <c r="L51" s="3">
        <f t="shared" si="19"/>
        <v>38050</v>
      </c>
      <c r="M51" s="3">
        <f t="shared" si="20"/>
        <v>37868</v>
      </c>
      <c r="N51" s="9">
        <v>-146.19571333830299</v>
      </c>
      <c r="O51" s="9">
        <v>-120.51254760405099</v>
      </c>
      <c r="P51" s="9">
        <v>-153.21572399593501</v>
      </c>
      <c r="Q51" s="9">
        <v>-123.58292286048901</v>
      </c>
      <c r="R51" s="9">
        <v>-157.80669956611601</v>
      </c>
      <c r="S51" s="9">
        <v>-131.25601173249299</v>
      </c>
      <c r="T51" s="9">
        <v>-161.81710847258799</v>
      </c>
      <c r="U51" s="9">
        <v>-137.294440718423</v>
      </c>
      <c r="V51" s="9">
        <v>-165.53566108890101</v>
      </c>
      <c r="W51" s="9">
        <v>-140.928766322315</v>
      </c>
      <c r="X51" s="3">
        <v>37950</v>
      </c>
      <c r="Y51" s="7">
        <v>8.57</v>
      </c>
      <c r="Z51" s="8">
        <v>360</v>
      </c>
      <c r="AB51" t="str">
        <f t="shared" si="10"/>
        <v xml:space="preserve">(A.Symbol = 'TMWD' and A.Date &gt;= '2003-9-4' and A.Date &lt;= '2008-9-4') or </v>
      </c>
    </row>
    <row r="52" spans="1:28" x14ac:dyDescent="0.25">
      <c r="A52" s="1" t="s">
        <v>16</v>
      </c>
      <c r="B52" s="5" t="s">
        <v>238</v>
      </c>
      <c r="C52" s="3">
        <v>42643</v>
      </c>
      <c r="D52" s="3">
        <f t="shared" si="11"/>
        <v>42459</v>
      </c>
      <c r="E52" s="3">
        <f t="shared" si="12"/>
        <v>42277</v>
      </c>
      <c r="F52" s="3">
        <f t="shared" si="13"/>
        <v>42093</v>
      </c>
      <c r="G52" s="3">
        <f t="shared" si="14"/>
        <v>41912</v>
      </c>
      <c r="H52" s="3">
        <f t="shared" si="15"/>
        <v>41728</v>
      </c>
      <c r="I52" s="3">
        <f t="shared" si="16"/>
        <v>41547</v>
      </c>
      <c r="J52" s="3">
        <f t="shared" si="17"/>
        <v>41363</v>
      </c>
      <c r="K52" s="3">
        <f t="shared" si="18"/>
        <v>41182</v>
      </c>
      <c r="L52" s="3">
        <f t="shared" si="19"/>
        <v>40998</v>
      </c>
      <c r="M52" s="3">
        <f t="shared" si="20"/>
        <v>40816</v>
      </c>
      <c r="N52" s="9">
        <v>-161.34169650205001</v>
      </c>
      <c r="O52" s="9">
        <v>-120.801032320914</v>
      </c>
      <c r="P52" s="9">
        <v>-156.156447544819</v>
      </c>
      <c r="Q52" s="9">
        <v>-132.015699517126</v>
      </c>
      <c r="R52" s="9">
        <v>-158.907368167573</v>
      </c>
      <c r="S52" s="9">
        <v>-129.19775733764499</v>
      </c>
      <c r="T52" s="9">
        <v>-162.108768587665</v>
      </c>
      <c r="U52" s="9">
        <v>-123.82099012216899</v>
      </c>
      <c r="V52" s="9">
        <v>-164.09693428105101</v>
      </c>
      <c r="W52" s="9">
        <v>-124.280602980113</v>
      </c>
      <c r="X52" s="3">
        <v>41843</v>
      </c>
      <c r="Y52" s="7">
        <v>20.7</v>
      </c>
      <c r="Z52" s="8">
        <v>1049.7</v>
      </c>
      <c r="AB52" t="str">
        <f t="shared" si="10"/>
        <v xml:space="preserve">(A.Symbol = 'ZINCQ' and A.Date &gt;= '2011-9-30' and A.Date &lt;= '2016-9-30') or </v>
      </c>
    </row>
    <row r="53" spans="1:28" x14ac:dyDescent="0.25">
      <c r="A53" s="1" t="s">
        <v>2</v>
      </c>
      <c r="B53" s="5" t="s">
        <v>224</v>
      </c>
      <c r="C53" s="3">
        <v>40998</v>
      </c>
      <c r="D53" s="3">
        <f t="shared" si="11"/>
        <v>40816</v>
      </c>
      <c r="E53" s="3">
        <f t="shared" si="12"/>
        <v>40632</v>
      </c>
      <c r="F53" s="3">
        <f t="shared" si="13"/>
        <v>40451</v>
      </c>
      <c r="G53" s="3">
        <f t="shared" si="14"/>
        <v>40267</v>
      </c>
      <c r="H53" s="3">
        <f t="shared" si="15"/>
        <v>40086</v>
      </c>
      <c r="I53" s="3">
        <f t="shared" si="16"/>
        <v>39902</v>
      </c>
      <c r="J53" s="3">
        <f t="shared" si="17"/>
        <v>39721</v>
      </c>
      <c r="K53" s="3">
        <f t="shared" si="18"/>
        <v>39537</v>
      </c>
      <c r="L53" s="3">
        <f t="shared" si="19"/>
        <v>39355</v>
      </c>
      <c r="M53" s="3">
        <f t="shared" si="20"/>
        <v>39171</v>
      </c>
      <c r="N53" s="9">
        <v>-123.476253584608</v>
      </c>
      <c r="O53" s="9">
        <v>-122.74485505087399</v>
      </c>
      <c r="P53" s="9">
        <v>-133.73254959698099</v>
      </c>
      <c r="Q53" s="9">
        <v>-144.498298506368</v>
      </c>
      <c r="R53" s="9">
        <v>-147.07848661013199</v>
      </c>
      <c r="S53" s="9">
        <v>-170.47146114113499</v>
      </c>
      <c r="T53" s="9">
        <v>-156.37839371390299</v>
      </c>
      <c r="U53" s="9">
        <v>-163.34102599748999</v>
      </c>
      <c r="V53" s="9">
        <v>-179.18976888054601</v>
      </c>
      <c r="W53" s="9">
        <v>-180.43092643732399</v>
      </c>
      <c r="X53" s="3">
        <v>39790</v>
      </c>
      <c r="Y53" s="7">
        <v>9.4</v>
      </c>
      <c r="Z53" s="8">
        <v>1061</v>
      </c>
      <c r="AB53" t="str">
        <f t="shared" si="10"/>
        <v xml:space="preserve">(A.Symbol = 'HEVVQ' and A.Date &gt;= '2007-3-30' and A.Date &lt;= '2012-3-30') or </v>
      </c>
    </row>
    <row r="54" spans="1:28" x14ac:dyDescent="0.25">
      <c r="A54" s="1" t="s">
        <v>74</v>
      </c>
      <c r="B54" s="5" t="s">
        <v>296</v>
      </c>
      <c r="C54" s="3">
        <v>39021</v>
      </c>
      <c r="D54" s="3">
        <f t="shared" si="11"/>
        <v>38838</v>
      </c>
      <c r="E54" s="3">
        <f t="shared" si="12"/>
        <v>38656</v>
      </c>
      <c r="F54" s="3">
        <f t="shared" si="13"/>
        <v>38473</v>
      </c>
      <c r="G54" s="3">
        <f t="shared" si="14"/>
        <v>38291</v>
      </c>
      <c r="H54" s="3">
        <f t="shared" si="15"/>
        <v>38108</v>
      </c>
      <c r="I54" s="3">
        <f t="shared" si="16"/>
        <v>37925</v>
      </c>
      <c r="J54" s="3">
        <f t="shared" si="17"/>
        <v>37742</v>
      </c>
      <c r="K54" s="3">
        <f t="shared" si="18"/>
        <v>37560</v>
      </c>
      <c r="L54" s="3">
        <f t="shared" si="19"/>
        <v>37377</v>
      </c>
      <c r="M54" s="3">
        <f t="shared" si="20"/>
        <v>37195</v>
      </c>
      <c r="N54" s="9">
        <v>-124.501520496539</v>
      </c>
      <c r="O54" s="9">
        <v>-123.268972318561</v>
      </c>
      <c r="P54" s="9">
        <v>-132.672634183979</v>
      </c>
      <c r="Q54" s="9">
        <v>-125.17713041302299</v>
      </c>
      <c r="R54" s="9">
        <v>-139.851587785796</v>
      </c>
      <c r="S54" s="9">
        <v>-139.782822094496</v>
      </c>
      <c r="T54" s="9">
        <v>-152.836097815708</v>
      </c>
      <c r="U54" s="9">
        <v>-135.78843893630901</v>
      </c>
      <c r="V54" s="9">
        <v>-140.38945706332601</v>
      </c>
      <c r="W54" s="9">
        <v>-139.162899783386</v>
      </c>
      <c r="X54" s="3">
        <v>38583</v>
      </c>
      <c r="Y54" s="7">
        <v>5.53</v>
      </c>
      <c r="Z54" s="8">
        <v>306</v>
      </c>
      <c r="AB54" t="str">
        <f t="shared" si="10"/>
        <v xml:space="preserve">(A.Symbol = 'OWENQ' and A.Date &gt;= '2001-10-31' and A.Date &lt;= '2006-10-31') or </v>
      </c>
    </row>
    <row r="55" spans="1:28" x14ac:dyDescent="0.25">
      <c r="A55" s="1" t="s">
        <v>148</v>
      </c>
      <c r="B55" s="5" t="s">
        <v>370</v>
      </c>
      <c r="C55" s="3">
        <v>41792</v>
      </c>
      <c r="D55" s="3">
        <f t="shared" si="11"/>
        <v>41610</v>
      </c>
      <c r="E55" s="3">
        <f t="shared" si="12"/>
        <v>41427</v>
      </c>
      <c r="F55" s="3">
        <f t="shared" si="13"/>
        <v>41245</v>
      </c>
      <c r="G55" s="3">
        <f t="shared" si="14"/>
        <v>41062</v>
      </c>
      <c r="H55" s="3">
        <f t="shared" si="15"/>
        <v>40879</v>
      </c>
      <c r="I55" s="3">
        <f t="shared" si="16"/>
        <v>40696</v>
      </c>
      <c r="J55" s="3">
        <f t="shared" si="17"/>
        <v>40514</v>
      </c>
      <c r="K55" s="3">
        <f t="shared" si="18"/>
        <v>40331</v>
      </c>
      <c r="L55" s="3">
        <f t="shared" si="19"/>
        <v>40149</v>
      </c>
      <c r="M55" s="3">
        <f t="shared" si="20"/>
        <v>39966</v>
      </c>
      <c r="N55" s="9">
        <v>-125.10056894104</v>
      </c>
      <c r="O55" s="9">
        <v>-124.548667031501</v>
      </c>
      <c r="P55" s="9">
        <v>-123.18979618517599</v>
      </c>
      <c r="Q55" s="9">
        <v>-129.35080839172801</v>
      </c>
      <c r="R55" s="9">
        <v>-131.71212381325299</v>
      </c>
      <c r="S55" s="9">
        <v>-128.676367935212</v>
      </c>
      <c r="T55" s="9">
        <v>-123.383740779752</v>
      </c>
      <c r="U55" s="9">
        <v>-121.718674054481</v>
      </c>
      <c r="V55" s="9">
        <v>-99.834429276780298</v>
      </c>
      <c r="W55" s="9">
        <v>-93.1678610692707</v>
      </c>
      <c r="X55" s="3">
        <v>40301</v>
      </c>
      <c r="Y55" s="7">
        <v>53.13</v>
      </c>
      <c r="Z55" s="8">
        <v>1429.4</v>
      </c>
      <c r="AB55" t="str">
        <f t="shared" si="10"/>
        <v xml:space="preserve">(A.Symbol = 'OSGIQ' and A.Date &gt;= '2009-6-2' and A.Date &lt;= '2014-6-2') or </v>
      </c>
    </row>
    <row r="56" spans="1:28" x14ac:dyDescent="0.25">
      <c r="A56" s="1" t="s">
        <v>78</v>
      </c>
      <c r="B56" s="5" t="s">
        <v>300</v>
      </c>
      <c r="C56" s="3">
        <v>42646</v>
      </c>
      <c r="D56" s="3">
        <f t="shared" si="11"/>
        <v>42463</v>
      </c>
      <c r="E56" s="3">
        <f t="shared" si="12"/>
        <v>42280</v>
      </c>
      <c r="F56" s="3">
        <f t="shared" si="13"/>
        <v>42097</v>
      </c>
      <c r="G56" s="3">
        <f t="shared" si="14"/>
        <v>41915</v>
      </c>
      <c r="H56" s="3">
        <f t="shared" si="15"/>
        <v>41732</v>
      </c>
      <c r="I56" s="3">
        <f t="shared" si="16"/>
        <v>41550</v>
      </c>
      <c r="J56" s="3">
        <f t="shared" si="17"/>
        <v>41367</v>
      </c>
      <c r="K56" s="3">
        <f t="shared" si="18"/>
        <v>41185</v>
      </c>
      <c r="L56" s="3">
        <f t="shared" si="19"/>
        <v>41002</v>
      </c>
      <c r="M56" s="3">
        <f t="shared" si="20"/>
        <v>40819</v>
      </c>
      <c r="N56" s="9">
        <v>-138.33394733234201</v>
      </c>
      <c r="O56" s="9">
        <v>-124.80746941706199</v>
      </c>
      <c r="P56" s="9">
        <v>-130.02042084371999</v>
      </c>
      <c r="Q56" s="9">
        <v>-119.471397610805</v>
      </c>
      <c r="R56" s="9">
        <v>-127.229659436487</v>
      </c>
      <c r="S56" s="9">
        <v>-116.747233272614</v>
      </c>
      <c r="T56" s="9">
        <v>-127.48329087566199</v>
      </c>
      <c r="U56" s="9">
        <v>-120.609101650206</v>
      </c>
      <c r="V56" s="9">
        <v>-141.650389190868</v>
      </c>
      <c r="W56" s="9">
        <v>-131.34709795808601</v>
      </c>
      <c r="X56" s="3">
        <v>40844</v>
      </c>
      <c r="Y56" s="7">
        <v>202.2</v>
      </c>
      <c r="Z56" s="8">
        <v>4308.5</v>
      </c>
      <c r="AB56" t="str">
        <f t="shared" si="10"/>
        <v xml:space="preserve">(A.Symbol = 'ACIIQ' and A.Date &gt;= '2011-10-3' and A.Date &lt;= '2016-10-3') or </v>
      </c>
    </row>
    <row r="57" spans="1:28" x14ac:dyDescent="0.25">
      <c r="A57" s="1" t="s">
        <v>79</v>
      </c>
      <c r="B57" s="5" t="s">
        <v>301</v>
      </c>
      <c r="C57" s="3">
        <v>42577</v>
      </c>
      <c r="D57" s="3">
        <f t="shared" si="11"/>
        <v>42395</v>
      </c>
      <c r="E57" s="3">
        <f t="shared" si="12"/>
        <v>42211</v>
      </c>
      <c r="F57" s="3">
        <f t="shared" si="13"/>
        <v>42030</v>
      </c>
      <c r="G57" s="3">
        <f t="shared" si="14"/>
        <v>41846</v>
      </c>
      <c r="H57" s="3">
        <f t="shared" si="15"/>
        <v>41665</v>
      </c>
      <c r="I57" s="3">
        <f t="shared" si="16"/>
        <v>41481</v>
      </c>
      <c r="J57" s="3">
        <f t="shared" si="17"/>
        <v>41300</v>
      </c>
      <c r="K57" s="3">
        <f t="shared" si="18"/>
        <v>41116</v>
      </c>
      <c r="L57" s="3">
        <f t="shared" si="19"/>
        <v>40934</v>
      </c>
      <c r="M57" s="3">
        <f t="shared" si="20"/>
        <v>40750</v>
      </c>
      <c r="N57" s="9">
        <v>-113.901889809454</v>
      </c>
      <c r="O57" s="9">
        <v>-125.32262546244</v>
      </c>
      <c r="P57" s="9">
        <v>-118.83654816359901</v>
      </c>
      <c r="Q57" s="9">
        <v>-124.360511841617</v>
      </c>
      <c r="R57" s="9">
        <v>-117.75050443680701</v>
      </c>
      <c r="S57" s="9">
        <v>-118.114536741926</v>
      </c>
      <c r="T57" s="9">
        <v>-125.018250901054</v>
      </c>
      <c r="U57" s="9">
        <v>-127.53488108328401</v>
      </c>
      <c r="V57" s="9">
        <v>-139.28286186482299</v>
      </c>
      <c r="W57" s="9">
        <v>-120.797769348231</v>
      </c>
      <c r="X57" s="3">
        <v>40750</v>
      </c>
      <c r="Y57" s="7">
        <v>45.27</v>
      </c>
      <c r="Z57" s="8">
        <v>5471.7</v>
      </c>
      <c r="AB57" t="str">
        <f t="shared" si="10"/>
        <v xml:space="preserve">(A.Symbol = 'ANRZ' and A.Date &gt;= '2011-7-26' and A.Date &lt;= '2016-7-26') or </v>
      </c>
    </row>
    <row r="58" spans="1:28" x14ac:dyDescent="0.25">
      <c r="A58" s="1" t="s">
        <v>41</v>
      </c>
      <c r="B58" s="5" t="s">
        <v>263</v>
      </c>
      <c r="C58" s="3">
        <v>39497</v>
      </c>
      <c r="D58" s="3">
        <f t="shared" si="11"/>
        <v>39313</v>
      </c>
      <c r="E58" s="3">
        <f t="shared" si="12"/>
        <v>39132</v>
      </c>
      <c r="F58" s="3">
        <f t="shared" si="13"/>
        <v>38948</v>
      </c>
      <c r="G58" s="3">
        <f t="shared" si="14"/>
        <v>38767</v>
      </c>
      <c r="H58" s="3">
        <f t="shared" si="15"/>
        <v>38583</v>
      </c>
      <c r="I58" s="3">
        <f t="shared" si="16"/>
        <v>38402</v>
      </c>
      <c r="J58" s="3">
        <f t="shared" si="17"/>
        <v>38218</v>
      </c>
      <c r="K58" s="3">
        <f t="shared" si="18"/>
        <v>38036</v>
      </c>
      <c r="L58" s="3">
        <f t="shared" si="19"/>
        <v>37852</v>
      </c>
      <c r="M58" s="3">
        <f t="shared" si="20"/>
        <v>37671</v>
      </c>
      <c r="N58" s="9">
        <v>-116.56583993054799</v>
      </c>
      <c r="O58" s="9">
        <v>-125.401414654444</v>
      </c>
      <c r="P58" s="9">
        <v>-132.74206760587899</v>
      </c>
      <c r="Q58" s="9">
        <v>-139.14021999706199</v>
      </c>
      <c r="R58" s="9">
        <v>-150.609236783547</v>
      </c>
      <c r="S58" s="9">
        <v>-165.90696602580701</v>
      </c>
      <c r="T58" s="9">
        <v>-159.06136396490899</v>
      </c>
      <c r="U58" s="9">
        <v>-179.65729289876799</v>
      </c>
      <c r="V58" s="9" t="s">
        <v>446</v>
      </c>
      <c r="W58" s="9" t="s">
        <v>446</v>
      </c>
      <c r="X58" s="3">
        <v>38082</v>
      </c>
      <c r="Y58" s="7">
        <v>25.87</v>
      </c>
      <c r="Z58" s="8">
        <v>1822.4</v>
      </c>
      <c r="AB58" t="str">
        <f t="shared" si="10"/>
        <v xml:space="preserve">(A.Symbol = 'SIRV' and A.Date &gt;= '2003-2-19' and A.Date &lt;= '2008-2-19') or </v>
      </c>
    </row>
    <row r="59" spans="1:28" x14ac:dyDescent="0.25">
      <c r="A59" s="1" t="s">
        <v>190</v>
      </c>
      <c r="B59" s="5" t="s">
        <v>412</v>
      </c>
      <c r="C59" s="3">
        <v>40515</v>
      </c>
      <c r="D59" s="3">
        <f t="shared" si="11"/>
        <v>40332</v>
      </c>
      <c r="E59" s="3">
        <f t="shared" si="12"/>
        <v>40150</v>
      </c>
      <c r="F59" s="3">
        <f t="shared" si="13"/>
        <v>39967</v>
      </c>
      <c r="G59" s="3">
        <f t="shared" si="14"/>
        <v>39785</v>
      </c>
      <c r="H59" s="3">
        <f t="shared" si="15"/>
        <v>39602</v>
      </c>
      <c r="I59" s="3">
        <f t="shared" si="16"/>
        <v>39419</v>
      </c>
      <c r="J59" s="3">
        <f t="shared" si="17"/>
        <v>39236</v>
      </c>
      <c r="K59" s="3">
        <f t="shared" si="18"/>
        <v>39054</v>
      </c>
      <c r="L59" s="3">
        <f t="shared" si="19"/>
        <v>38871</v>
      </c>
      <c r="M59" s="3">
        <f t="shared" si="20"/>
        <v>38689</v>
      </c>
      <c r="N59" s="9">
        <v>-147.46207360342899</v>
      </c>
      <c r="O59" s="9">
        <v>-127.971524042526</v>
      </c>
      <c r="P59" s="9">
        <v>-143.17824910767999</v>
      </c>
      <c r="Q59" s="9">
        <v>-101.199174121883</v>
      </c>
      <c r="R59" s="9">
        <v>-127.64240249594199</v>
      </c>
      <c r="S59" s="9">
        <v>-93.570835092150006</v>
      </c>
      <c r="T59" s="9">
        <v>-136.14496721516201</v>
      </c>
      <c r="U59" s="9">
        <v>-90.030242536046899</v>
      </c>
      <c r="V59" s="9">
        <v>-120.24559838838201</v>
      </c>
      <c r="W59" s="9">
        <v>-89.123920529361797</v>
      </c>
      <c r="X59" s="3">
        <v>38839</v>
      </c>
      <c r="Y59" s="7">
        <v>16.32</v>
      </c>
      <c r="Z59" s="8">
        <v>1244.4000000000001</v>
      </c>
      <c r="AB59" t="str">
        <f t="shared" si="10"/>
        <v xml:space="preserve">(A.Symbol = 'CJHBQ' and A.Date &gt;= '2005-12-3' and A.Date &lt;= '2010-12-3') or </v>
      </c>
    </row>
    <row r="60" spans="1:28" x14ac:dyDescent="0.25">
      <c r="A60" s="1" t="s">
        <v>83</v>
      </c>
      <c r="B60" s="5" t="s">
        <v>305</v>
      </c>
      <c r="C60" s="3">
        <v>40452</v>
      </c>
      <c r="D60" s="3">
        <f t="shared" si="11"/>
        <v>40269</v>
      </c>
      <c r="E60" s="3">
        <f t="shared" si="12"/>
        <v>40087</v>
      </c>
      <c r="F60" s="3">
        <f t="shared" si="13"/>
        <v>39904</v>
      </c>
      <c r="G60" s="3">
        <f t="shared" si="14"/>
        <v>39722</v>
      </c>
      <c r="H60" s="3">
        <f t="shared" si="15"/>
        <v>39539</v>
      </c>
      <c r="I60" s="3">
        <f t="shared" si="16"/>
        <v>39356</v>
      </c>
      <c r="J60" s="3">
        <f t="shared" si="17"/>
        <v>39173</v>
      </c>
      <c r="K60" s="3">
        <f t="shared" si="18"/>
        <v>38991</v>
      </c>
      <c r="L60" s="3">
        <f t="shared" si="19"/>
        <v>38808</v>
      </c>
      <c r="M60" s="3">
        <f t="shared" si="20"/>
        <v>38626</v>
      </c>
      <c r="N60" s="9">
        <v>-106.66944296434799</v>
      </c>
      <c r="O60" s="9">
        <v>-128.28266391011701</v>
      </c>
      <c r="P60" s="9">
        <v>-102.483492368342</v>
      </c>
      <c r="Q60" s="9">
        <v>-98.028485756220903</v>
      </c>
      <c r="R60" s="9">
        <v>-121.873197574448</v>
      </c>
      <c r="S60" s="9">
        <v>-123.78672013481599</v>
      </c>
      <c r="T60" s="9">
        <v>-125.107869046982</v>
      </c>
      <c r="U60" s="9">
        <v>-121.20094828355001</v>
      </c>
      <c r="V60" s="9">
        <v>-114.455120261773</v>
      </c>
      <c r="W60" s="9">
        <v>-117.95805873946</v>
      </c>
      <c r="X60" s="3">
        <v>39197</v>
      </c>
      <c r="Y60" s="7">
        <v>10.08</v>
      </c>
      <c r="Z60" s="8">
        <v>1300.5</v>
      </c>
      <c r="AB60" t="str">
        <f t="shared" si="10"/>
        <v xml:space="preserve">(A.Symbol = 'VSTNQ' and A.Date &gt;= '2005-10-1' and A.Date &lt;= '2010-10-1') or </v>
      </c>
    </row>
    <row r="61" spans="1:28" x14ac:dyDescent="0.25">
      <c r="A61" s="1" t="s">
        <v>130</v>
      </c>
      <c r="B61" s="5" t="s">
        <v>352</v>
      </c>
      <c r="C61" s="3">
        <v>43054</v>
      </c>
      <c r="D61" s="3">
        <f t="shared" si="11"/>
        <v>42870</v>
      </c>
      <c r="E61" s="3">
        <f t="shared" si="12"/>
        <v>42689</v>
      </c>
      <c r="F61" s="3">
        <f t="shared" si="13"/>
        <v>42505</v>
      </c>
      <c r="G61" s="3">
        <f t="shared" si="14"/>
        <v>42323</v>
      </c>
      <c r="H61" s="3">
        <f t="shared" si="15"/>
        <v>42139</v>
      </c>
      <c r="I61" s="3">
        <f t="shared" si="16"/>
        <v>41958</v>
      </c>
      <c r="J61" s="3">
        <f t="shared" si="17"/>
        <v>41774</v>
      </c>
      <c r="K61" s="3">
        <f t="shared" si="18"/>
        <v>41593</v>
      </c>
      <c r="L61" s="3">
        <f t="shared" si="19"/>
        <v>41409</v>
      </c>
      <c r="M61" s="3">
        <f t="shared" si="20"/>
        <v>41228</v>
      </c>
      <c r="N61" s="9">
        <v>-143.92058107091</v>
      </c>
      <c r="O61" s="9">
        <v>-130.49524453450701</v>
      </c>
      <c r="P61" s="9">
        <v>-130.91412179574499</v>
      </c>
      <c r="Q61" s="9">
        <v>-117.244351110409</v>
      </c>
      <c r="R61" s="9">
        <v>-124.50219444250899</v>
      </c>
      <c r="S61" s="9">
        <v>-112.869232895059</v>
      </c>
      <c r="T61" s="9">
        <v>-125.270402678802</v>
      </c>
      <c r="U61" s="9">
        <v>-115.36947319069399</v>
      </c>
      <c r="V61" s="9">
        <v>-126.37627531099299</v>
      </c>
      <c r="W61" s="9">
        <v>-115.502545725443</v>
      </c>
      <c r="X61" s="3">
        <v>41565</v>
      </c>
      <c r="Y61" s="7">
        <v>53.63</v>
      </c>
      <c r="Z61" s="8">
        <v>1437.8739</v>
      </c>
      <c r="AB61" t="str">
        <f t="shared" si="10"/>
        <v xml:space="preserve">(A.Symbol = 'GLFMQ' and A.Date &gt;= '2012-11-15' and A.Date &lt;= '2017-11-15') or </v>
      </c>
    </row>
    <row r="62" spans="1:28" x14ac:dyDescent="0.25">
      <c r="A62" s="1" t="s">
        <v>191</v>
      </c>
      <c r="B62" s="5" t="s">
        <v>413</v>
      </c>
      <c r="C62" s="3">
        <v>39479</v>
      </c>
      <c r="D62" s="3">
        <f t="shared" si="11"/>
        <v>39295</v>
      </c>
      <c r="E62" s="3">
        <f t="shared" si="12"/>
        <v>39114</v>
      </c>
      <c r="F62" s="3">
        <f t="shared" si="13"/>
        <v>38930</v>
      </c>
      <c r="G62" s="3">
        <f t="shared" si="14"/>
        <v>38749</v>
      </c>
      <c r="H62" s="3">
        <f t="shared" si="15"/>
        <v>38565</v>
      </c>
      <c r="I62" s="3">
        <f t="shared" si="16"/>
        <v>38384</v>
      </c>
      <c r="J62" s="3">
        <f t="shared" si="17"/>
        <v>38200</v>
      </c>
      <c r="K62" s="3">
        <f t="shared" si="18"/>
        <v>38018</v>
      </c>
      <c r="L62" s="3">
        <f t="shared" si="19"/>
        <v>37834</v>
      </c>
      <c r="M62" s="3">
        <f t="shared" si="20"/>
        <v>37653</v>
      </c>
      <c r="N62" s="9">
        <v>-133.72372636060399</v>
      </c>
      <c r="O62" s="9">
        <v>-131.29678186531501</v>
      </c>
      <c r="P62" s="9">
        <v>-142.24497841800101</v>
      </c>
      <c r="Q62" s="9">
        <v>-127.10137016241499</v>
      </c>
      <c r="R62" s="9">
        <v>-130.559313086803</v>
      </c>
      <c r="S62" s="9">
        <v>-134.27200031136601</v>
      </c>
      <c r="T62" s="9">
        <v>-133.75666713640899</v>
      </c>
      <c r="U62" s="9">
        <v>-131.67008367285999</v>
      </c>
      <c r="V62" s="9">
        <v>-132.053975386297</v>
      </c>
      <c r="W62" s="9">
        <v>-136.67640069597101</v>
      </c>
      <c r="X62" s="3">
        <v>37811</v>
      </c>
      <c r="Y62" s="7">
        <v>7.84</v>
      </c>
      <c r="Z62" s="8">
        <v>2989.1</v>
      </c>
      <c r="AB62" t="str">
        <f t="shared" si="10"/>
        <v xml:space="preserve">(A.Symbol = 'CPNLQ' and A.Date &gt;= '2003-2-1' and A.Date &lt;= '2008-2-1') or </v>
      </c>
    </row>
    <row r="63" spans="1:28" x14ac:dyDescent="0.25">
      <c r="A63" s="1" t="s">
        <v>71</v>
      </c>
      <c r="B63" s="5" t="s">
        <v>293</v>
      </c>
      <c r="C63" s="3">
        <v>42853</v>
      </c>
      <c r="D63" s="3">
        <f t="shared" si="11"/>
        <v>42671</v>
      </c>
      <c r="E63" s="3">
        <f t="shared" si="12"/>
        <v>42488</v>
      </c>
      <c r="F63" s="3">
        <f t="shared" si="13"/>
        <v>42305</v>
      </c>
      <c r="G63" s="3">
        <f t="shared" si="14"/>
        <v>42122</v>
      </c>
      <c r="H63" s="3">
        <f t="shared" si="15"/>
        <v>41940</v>
      </c>
      <c r="I63" s="3">
        <f t="shared" si="16"/>
        <v>41757</v>
      </c>
      <c r="J63" s="3">
        <f t="shared" si="17"/>
        <v>41575</v>
      </c>
      <c r="K63" s="3">
        <f t="shared" si="18"/>
        <v>41392</v>
      </c>
      <c r="L63" s="3">
        <f t="shared" si="19"/>
        <v>41210</v>
      </c>
      <c r="M63" s="3">
        <f t="shared" si="20"/>
        <v>41027</v>
      </c>
      <c r="N63" s="9">
        <v>-138.295808959319</v>
      </c>
      <c r="O63" s="9">
        <v>-131.34843295061501</v>
      </c>
      <c r="P63" s="9">
        <v>-122.297797561523</v>
      </c>
      <c r="Q63" s="9">
        <v>-121.770793096311</v>
      </c>
      <c r="R63" s="9">
        <v>-119.51718016507</v>
      </c>
      <c r="S63" s="9">
        <v>-119.800209253056</v>
      </c>
      <c r="T63" s="9">
        <v>-128.57908885681201</v>
      </c>
      <c r="U63" s="9">
        <v>-109.103182326302</v>
      </c>
      <c r="V63" s="9">
        <v>-124.35654182878</v>
      </c>
      <c r="W63" s="9">
        <v>-125.356105645035</v>
      </c>
      <c r="X63" s="3">
        <v>42059</v>
      </c>
      <c r="Y63" s="7">
        <v>14.98</v>
      </c>
      <c r="Z63" s="8">
        <v>749.37149999999997</v>
      </c>
      <c r="AB63" t="str">
        <f t="shared" si="10"/>
        <v xml:space="preserve">(A.Symbol = 'RJETQ' and A.Date &gt;= '2012-4-28' and A.Date &lt;= '2017-4-28') or </v>
      </c>
    </row>
    <row r="64" spans="1:28" x14ac:dyDescent="0.25">
      <c r="A64" s="1" t="s">
        <v>90</v>
      </c>
      <c r="B64" s="5" t="s">
        <v>312</v>
      </c>
      <c r="C64" s="3">
        <v>42124</v>
      </c>
      <c r="D64" s="3">
        <f t="shared" si="11"/>
        <v>41942</v>
      </c>
      <c r="E64" s="3">
        <f t="shared" si="12"/>
        <v>41759</v>
      </c>
      <c r="F64" s="3">
        <f t="shared" si="13"/>
        <v>41577</v>
      </c>
      <c r="G64" s="3">
        <f t="shared" si="14"/>
        <v>41394</v>
      </c>
      <c r="H64" s="3">
        <f t="shared" si="15"/>
        <v>41212</v>
      </c>
      <c r="I64" s="3">
        <f t="shared" si="16"/>
        <v>41029</v>
      </c>
      <c r="J64" s="3">
        <f t="shared" si="17"/>
        <v>40846</v>
      </c>
      <c r="K64" s="3">
        <f t="shared" si="18"/>
        <v>40663</v>
      </c>
      <c r="L64" s="3">
        <f t="shared" si="19"/>
        <v>40481</v>
      </c>
      <c r="M64" s="3">
        <f t="shared" si="20"/>
        <v>40298</v>
      </c>
      <c r="N64" s="9">
        <v>-106.858550656462</v>
      </c>
      <c r="O64" s="9">
        <v>-131.52979273986901</v>
      </c>
      <c r="P64" s="9">
        <v>-105.12831168142699</v>
      </c>
      <c r="Q64" s="9">
        <v>-130.92839004733901</v>
      </c>
      <c r="R64" s="9">
        <v>-94.746209542652394</v>
      </c>
      <c r="S64" s="9">
        <v>-135.80807025404599</v>
      </c>
      <c r="T64" s="9">
        <v>-94.668759744924998</v>
      </c>
      <c r="U64" s="9">
        <v>-138.20034575813099</v>
      </c>
      <c r="V64" s="9">
        <v>-106.640062821692</v>
      </c>
      <c r="W64" s="9">
        <v>-137.51670814068899</v>
      </c>
      <c r="X64" s="3">
        <v>40590</v>
      </c>
      <c r="Y64" s="7">
        <v>12.42</v>
      </c>
      <c r="Z64" s="8">
        <v>961.3</v>
      </c>
      <c r="AB64" t="str">
        <f t="shared" si="10"/>
        <v xml:space="preserve">(A.Symbol = 'XIDEQ' and A.Date &gt;= '2010-4-30' and A.Date &lt;= '2015-4-30') or </v>
      </c>
    </row>
    <row r="65" spans="1:28" x14ac:dyDescent="0.25">
      <c r="A65" s="1" t="s">
        <v>142</v>
      </c>
      <c r="B65" s="5" t="s">
        <v>364</v>
      </c>
      <c r="C65" s="3">
        <v>43140</v>
      </c>
      <c r="D65" s="3">
        <f t="shared" si="11"/>
        <v>42956</v>
      </c>
      <c r="E65" s="3">
        <f t="shared" si="12"/>
        <v>42775</v>
      </c>
      <c r="F65" s="3">
        <f t="shared" si="13"/>
        <v>42591</v>
      </c>
      <c r="G65" s="3">
        <f t="shared" si="14"/>
        <v>42409</v>
      </c>
      <c r="H65" s="3">
        <f t="shared" si="15"/>
        <v>42225</v>
      </c>
      <c r="I65" s="3">
        <f t="shared" si="16"/>
        <v>42044</v>
      </c>
      <c r="J65" s="3">
        <f t="shared" si="17"/>
        <v>41860</v>
      </c>
      <c r="K65" s="3">
        <f t="shared" si="18"/>
        <v>41679</v>
      </c>
      <c r="L65" s="3">
        <f t="shared" si="19"/>
        <v>41495</v>
      </c>
      <c r="M65" s="3">
        <f t="shared" si="20"/>
        <v>41314</v>
      </c>
      <c r="N65" s="9">
        <v>-127.24878750416001</v>
      </c>
      <c r="O65" s="9">
        <v>-131.86917728127801</v>
      </c>
      <c r="P65" s="9">
        <v>-130.34367102076101</v>
      </c>
      <c r="Q65" s="9">
        <v>-122.839559636543</v>
      </c>
      <c r="R65" s="9">
        <v>-123.229084784869</v>
      </c>
      <c r="S65" s="9">
        <v>-115.46238851926999</v>
      </c>
      <c r="T65" s="9">
        <v>-117.475832963144</v>
      </c>
      <c r="U65" s="9">
        <v>-109.976241862073</v>
      </c>
      <c r="V65" s="9">
        <v>-122.166420636349</v>
      </c>
      <c r="W65" s="9">
        <v>-95.477056002412695</v>
      </c>
      <c r="X65" s="3">
        <v>41324</v>
      </c>
      <c r="Y65" s="7">
        <v>49.61</v>
      </c>
      <c r="Z65" s="8">
        <v>1820.0817999999999</v>
      </c>
      <c r="AB65" t="str">
        <f t="shared" si="10"/>
        <v xml:space="preserve">(A.Symbol = 'WAC' and A.Date &gt;= '2013-2-9' and A.Date &lt;= '2018-2-9') or </v>
      </c>
    </row>
    <row r="66" spans="1:28" x14ac:dyDescent="0.25">
      <c r="A66" s="1" t="s">
        <v>123</v>
      </c>
      <c r="B66" s="5" t="s">
        <v>345</v>
      </c>
      <c r="C66" s="3">
        <v>37991</v>
      </c>
      <c r="D66" s="3">
        <f t="shared" ref="D66:D97" si="21">DATE(YEAR($C66),MONTH($C66)-6,DAY($C66))</f>
        <v>37807</v>
      </c>
      <c r="E66" s="3">
        <f t="shared" ref="E66:E97" si="22">DATE(YEAR($C66)-1,MONTH($C66),DAY($C66))</f>
        <v>37626</v>
      </c>
      <c r="F66" s="3">
        <f t="shared" ref="F66:F97" si="23">DATE(YEAR($C66)-1,MONTH($C66)-6,DAY($C66))</f>
        <v>37442</v>
      </c>
      <c r="G66" s="3">
        <f t="shared" ref="G66:G97" si="24">DATE(YEAR($C66)-2,MONTH($C66),DAY($C66))</f>
        <v>37261</v>
      </c>
      <c r="H66" s="3">
        <f t="shared" ref="H66:H97" si="25">DATE(YEAR($C66)-2,MONTH($C66)-6,DAY($C66))</f>
        <v>37077</v>
      </c>
      <c r="I66" s="3">
        <f t="shared" ref="I66:I97" si="26">DATE(YEAR($C66)-3,MONTH($C66),DAY($C66))</f>
        <v>36896</v>
      </c>
      <c r="J66" s="3">
        <f t="shared" ref="J66:J97" si="27">DATE(YEAR($C66)-3,MONTH($C66)-6,DAY($C66))</f>
        <v>36712</v>
      </c>
      <c r="K66" s="3">
        <f t="shared" ref="K66:K97" si="28">DATE(YEAR($C66)-4,MONTH($C66),DAY($C66))</f>
        <v>36530</v>
      </c>
      <c r="L66" s="3">
        <f t="shared" ref="L66:L97" si="29">DATE(YEAR($C66)-4,MONTH($C66)-6,DAY($C66))</f>
        <v>36346</v>
      </c>
      <c r="M66" s="3">
        <f t="shared" ref="M66:M97" si="30">DATE(YEAR($C66)-5,MONTH($C66),DAY($C66))</f>
        <v>36165</v>
      </c>
      <c r="N66" s="9">
        <v>-148.35853686086099</v>
      </c>
      <c r="O66" s="9">
        <v>-132.112376682774</v>
      </c>
      <c r="P66" s="9">
        <v>-142.03975274832101</v>
      </c>
      <c r="Q66" s="9">
        <v>-140.409259702914</v>
      </c>
      <c r="R66" s="9">
        <v>-147.19974038516301</v>
      </c>
      <c r="S66" s="9">
        <v>-150.389482766572</v>
      </c>
      <c r="T66" s="9">
        <v>-156.656698875297</v>
      </c>
      <c r="U66" s="9">
        <v>-163.132234289417</v>
      </c>
      <c r="V66" s="9">
        <v>-170.970449174479</v>
      </c>
      <c r="W66" s="9">
        <v>-231.01851851851799</v>
      </c>
      <c r="X66" s="3">
        <v>36271</v>
      </c>
      <c r="Y66" s="7">
        <v>10.75</v>
      </c>
      <c r="Z66" s="8">
        <v>1401.5</v>
      </c>
      <c r="AB66" t="str">
        <f t="shared" ref="AB66:AB129" si="31">"(A.Symbol = '"&amp;$A66&amp;"' and A.Date &gt;= '"&amp;YEAR($M66)&amp;"-"&amp;MONTH($M66)&amp;"-"&amp;DAY($M66)&amp;"' and A.Date &lt;= '"&amp;YEAR($C66)&amp;"-"&amp;MONTH($C66)&amp;"-"&amp;DAY($C66)&amp;"') or "</f>
        <v xml:space="preserve">(A.Symbol = 'BS' and A.Date &gt;= '1999-1-5' and A.Date &lt;= '2004-1-5') or </v>
      </c>
    </row>
    <row r="67" spans="1:28" x14ac:dyDescent="0.25">
      <c r="A67" s="1" t="s">
        <v>24</v>
      </c>
      <c r="B67" s="5" t="s">
        <v>246</v>
      </c>
      <c r="C67" s="3">
        <v>42793</v>
      </c>
      <c r="D67" s="3">
        <f t="shared" si="21"/>
        <v>42609</v>
      </c>
      <c r="E67" s="3">
        <f t="shared" si="22"/>
        <v>42427</v>
      </c>
      <c r="F67" s="3">
        <f t="shared" si="23"/>
        <v>42243</v>
      </c>
      <c r="G67" s="3">
        <f t="shared" si="24"/>
        <v>42062</v>
      </c>
      <c r="H67" s="3">
        <f t="shared" si="25"/>
        <v>41878</v>
      </c>
      <c r="I67" s="3">
        <f t="shared" si="26"/>
        <v>41697</v>
      </c>
      <c r="J67" s="3">
        <f t="shared" si="27"/>
        <v>41513</v>
      </c>
      <c r="K67" s="3">
        <f t="shared" si="28"/>
        <v>41332</v>
      </c>
      <c r="L67" s="3">
        <f t="shared" si="29"/>
        <v>41148</v>
      </c>
      <c r="M67" s="3">
        <f t="shared" si="30"/>
        <v>40966</v>
      </c>
      <c r="N67" s="9">
        <v>-200.37444850690699</v>
      </c>
      <c r="O67" s="9">
        <v>-132.713567049152</v>
      </c>
      <c r="P67" s="9">
        <v>-123.909142727123</v>
      </c>
      <c r="Q67" s="9">
        <v>-150.906163245009</v>
      </c>
      <c r="R67" s="9">
        <v>-152.67504240927801</v>
      </c>
      <c r="S67" s="9">
        <v>-186.12242272779099</v>
      </c>
      <c r="T67" s="9">
        <v>-152.848766147118</v>
      </c>
      <c r="U67" s="9">
        <v>-158.479869262287</v>
      </c>
      <c r="V67" s="9" t="s">
        <v>446</v>
      </c>
      <c r="W67" s="9" t="s">
        <v>446</v>
      </c>
      <c r="X67" s="3">
        <v>41389</v>
      </c>
      <c r="Y67" s="7">
        <v>42.84</v>
      </c>
      <c r="Z67" s="8">
        <v>1490.3</v>
      </c>
      <c r="AB67" t="str">
        <f t="shared" si="31"/>
        <v xml:space="preserve">(A.Symbol = 'LNCO' and A.Date &gt;= '2012-2-27' and A.Date &lt;= '2017-2-27') or </v>
      </c>
    </row>
    <row r="68" spans="1:28" x14ac:dyDescent="0.25">
      <c r="A68" s="1" t="s">
        <v>216</v>
      </c>
      <c r="B68" s="5" t="s">
        <v>438</v>
      </c>
      <c r="C68" s="3">
        <v>41711</v>
      </c>
      <c r="D68" s="3">
        <f t="shared" si="21"/>
        <v>41530</v>
      </c>
      <c r="E68" s="3">
        <f t="shared" si="22"/>
        <v>41346</v>
      </c>
      <c r="F68" s="3">
        <f t="shared" si="23"/>
        <v>41165</v>
      </c>
      <c r="G68" s="3">
        <f t="shared" si="24"/>
        <v>40981</v>
      </c>
      <c r="H68" s="3">
        <f t="shared" si="25"/>
        <v>40799</v>
      </c>
      <c r="I68" s="3">
        <f t="shared" si="26"/>
        <v>40615</v>
      </c>
      <c r="J68" s="3">
        <f t="shared" si="27"/>
        <v>40434</v>
      </c>
      <c r="K68" s="3">
        <f t="shared" si="28"/>
        <v>40250</v>
      </c>
      <c r="L68" s="3">
        <f t="shared" si="29"/>
        <v>40069</v>
      </c>
      <c r="M68" s="3">
        <f t="shared" si="30"/>
        <v>39885</v>
      </c>
      <c r="N68" s="9">
        <v>-93.622606059320702</v>
      </c>
      <c r="O68" s="9">
        <v>-133.37096955704899</v>
      </c>
      <c r="P68" s="9">
        <v>-110.40908035975799</v>
      </c>
      <c r="Q68" s="9">
        <v>-133.47984183555499</v>
      </c>
      <c r="R68" s="9">
        <v>-120.410232680775</v>
      </c>
      <c r="S68" s="9">
        <v>-152.40521950332899</v>
      </c>
      <c r="T68" s="9">
        <v>-123.191740380128</v>
      </c>
      <c r="U68" s="9">
        <v>-155.01249871939399</v>
      </c>
      <c r="V68" s="9">
        <v>-127.745991212712</v>
      </c>
      <c r="W68" s="9">
        <v>-158.13705238900201</v>
      </c>
      <c r="X68" s="3">
        <v>39960</v>
      </c>
      <c r="Y68" s="7">
        <v>41.05</v>
      </c>
      <c r="Z68" s="8">
        <v>2886</v>
      </c>
      <c r="AB68" t="str">
        <f t="shared" si="31"/>
        <v xml:space="preserve">(A.Symbol = 'LEAP2' and A.Date &gt;= '2009-3-13' and A.Date &lt;= '2014-3-13') or </v>
      </c>
    </row>
    <row r="69" spans="1:28" x14ac:dyDescent="0.25">
      <c r="A69" s="1" t="s">
        <v>81</v>
      </c>
      <c r="B69" s="5" t="s">
        <v>303</v>
      </c>
      <c r="C69" s="3">
        <v>40053</v>
      </c>
      <c r="D69" s="3">
        <f t="shared" si="21"/>
        <v>39872</v>
      </c>
      <c r="E69" s="3">
        <f t="shared" si="22"/>
        <v>39688</v>
      </c>
      <c r="F69" s="3">
        <f t="shared" si="23"/>
        <v>39506</v>
      </c>
      <c r="G69" s="3">
        <f t="shared" si="24"/>
        <v>39322</v>
      </c>
      <c r="H69" s="3">
        <f t="shared" si="25"/>
        <v>39141</v>
      </c>
      <c r="I69" s="3">
        <f t="shared" si="26"/>
        <v>38957</v>
      </c>
      <c r="J69" s="3">
        <f t="shared" si="27"/>
        <v>38776</v>
      </c>
      <c r="K69" s="3">
        <f t="shared" si="28"/>
        <v>38592</v>
      </c>
      <c r="L69" s="3">
        <f t="shared" si="29"/>
        <v>38411</v>
      </c>
      <c r="M69" s="3">
        <f t="shared" si="30"/>
        <v>38227</v>
      </c>
      <c r="N69" s="9">
        <v>-143.988330285568</v>
      </c>
      <c r="O69" s="9">
        <v>-133.57270996563301</v>
      </c>
      <c r="P69" s="9">
        <v>-144.022443341778</v>
      </c>
      <c r="Q69" s="9">
        <v>-108.778693008781</v>
      </c>
      <c r="R69" s="9">
        <v>-145.69838695292799</v>
      </c>
      <c r="S69" s="9">
        <v>-141.56793963670799</v>
      </c>
      <c r="T69" s="9">
        <v>-147.44035188459401</v>
      </c>
      <c r="U69" s="9">
        <v>-135.68262945993101</v>
      </c>
      <c r="V69" s="9">
        <v>-147.71940496245</v>
      </c>
      <c r="W69" s="9">
        <v>-130.92782047590001</v>
      </c>
      <c r="X69" s="3">
        <v>38426</v>
      </c>
      <c r="Y69" s="7">
        <v>45</v>
      </c>
      <c r="Z69" s="8">
        <v>2235.6999999999998</v>
      </c>
      <c r="AB69" t="str">
        <f t="shared" si="31"/>
        <v xml:space="preserve">(A.Symbol = 'SPCBQ' and A.Date &gt;= '2004-8-28' and A.Date &lt;= '2009-8-28') or </v>
      </c>
    </row>
    <row r="70" spans="1:28" x14ac:dyDescent="0.25">
      <c r="A70" s="1" t="s">
        <v>22</v>
      </c>
      <c r="B70" s="5" t="s">
        <v>244</v>
      </c>
      <c r="C70" s="3">
        <v>38097</v>
      </c>
      <c r="D70" s="3">
        <f t="shared" si="21"/>
        <v>37914</v>
      </c>
      <c r="E70" s="3">
        <f t="shared" si="22"/>
        <v>37731</v>
      </c>
      <c r="F70" s="3">
        <f t="shared" si="23"/>
        <v>37549</v>
      </c>
      <c r="G70" s="3">
        <f t="shared" si="24"/>
        <v>37366</v>
      </c>
      <c r="H70" s="3">
        <f t="shared" si="25"/>
        <v>37184</v>
      </c>
      <c r="I70" s="3">
        <f t="shared" si="26"/>
        <v>37001</v>
      </c>
      <c r="J70" s="3">
        <f t="shared" si="27"/>
        <v>36819</v>
      </c>
      <c r="K70" s="3">
        <f t="shared" si="28"/>
        <v>36636</v>
      </c>
      <c r="L70" s="3">
        <f t="shared" si="29"/>
        <v>36453</v>
      </c>
      <c r="M70" s="3">
        <f t="shared" si="30"/>
        <v>36270</v>
      </c>
      <c r="N70" s="9">
        <v>-195.10384434584901</v>
      </c>
      <c r="O70" s="9">
        <v>-133.57957507092399</v>
      </c>
      <c r="P70" s="9">
        <v>-123.45966598567</v>
      </c>
      <c r="Q70" s="9">
        <v>-133.61067171187</v>
      </c>
      <c r="R70" s="9">
        <v>-139.441642950752</v>
      </c>
      <c r="S70" s="9" t="s">
        <v>446</v>
      </c>
      <c r="T70" s="9" t="s">
        <v>446</v>
      </c>
      <c r="U70" s="9" t="s">
        <v>446</v>
      </c>
      <c r="V70" s="9" t="s">
        <v>446</v>
      </c>
      <c r="W70" s="9" t="s">
        <v>446</v>
      </c>
      <c r="X70" s="3">
        <v>37054</v>
      </c>
      <c r="Y70" s="7">
        <v>19.09</v>
      </c>
      <c r="Z70" s="8">
        <v>55133</v>
      </c>
      <c r="AB70" t="str">
        <f t="shared" si="31"/>
        <v xml:space="preserve">(A.Symbol = 'MCWEQ' and A.Date &gt;= '1999-4-20' and A.Date &lt;= '2004-4-20') or </v>
      </c>
    </row>
    <row r="71" spans="1:28" x14ac:dyDescent="0.25">
      <c r="A71" s="1" t="s">
        <v>76</v>
      </c>
      <c r="B71" s="5" t="s">
        <v>298</v>
      </c>
      <c r="C71" s="3">
        <v>40147</v>
      </c>
      <c r="D71" s="3">
        <f t="shared" si="21"/>
        <v>39963</v>
      </c>
      <c r="E71" s="3">
        <f t="shared" si="22"/>
        <v>39782</v>
      </c>
      <c r="F71" s="3">
        <f t="shared" si="23"/>
        <v>39598</v>
      </c>
      <c r="G71" s="3">
        <f t="shared" si="24"/>
        <v>39416</v>
      </c>
      <c r="H71" s="3">
        <f t="shared" si="25"/>
        <v>39232</v>
      </c>
      <c r="I71" s="3">
        <f t="shared" si="26"/>
        <v>39051</v>
      </c>
      <c r="J71" s="3">
        <f t="shared" si="27"/>
        <v>38867</v>
      </c>
      <c r="K71" s="3">
        <f t="shared" si="28"/>
        <v>38686</v>
      </c>
      <c r="L71" s="3">
        <f t="shared" si="29"/>
        <v>38502</v>
      </c>
      <c r="M71" s="3">
        <f t="shared" si="30"/>
        <v>38321</v>
      </c>
      <c r="N71" s="9">
        <v>-130.74181330527</v>
      </c>
      <c r="O71" s="9">
        <v>-133.58205508971</v>
      </c>
      <c r="P71" s="9">
        <v>-134.48579129507601</v>
      </c>
      <c r="Q71" s="9">
        <v>-141.11443995987699</v>
      </c>
      <c r="R71" s="9">
        <v>-142.02147914131299</v>
      </c>
      <c r="S71" s="9">
        <v>-143.66131628719401</v>
      </c>
      <c r="T71" s="9">
        <v>-145.35389541632901</v>
      </c>
      <c r="U71" s="9">
        <v>-147.47881267794801</v>
      </c>
      <c r="V71" s="9">
        <v>-149.14186339134599</v>
      </c>
      <c r="W71" s="9">
        <v>-150.39587713150101</v>
      </c>
      <c r="X71" s="3">
        <v>39282</v>
      </c>
      <c r="Y71" s="7">
        <v>4.8</v>
      </c>
      <c r="Z71" s="8">
        <v>1961.5</v>
      </c>
      <c r="AB71" t="str">
        <f t="shared" si="31"/>
        <v xml:space="preserve">(A.Symbol = 'CHTRQ' and A.Date &gt;= '2004-11-30' and A.Date &lt;= '2009-11-30') or </v>
      </c>
    </row>
    <row r="72" spans="1:28" x14ac:dyDescent="0.25">
      <c r="A72" s="1" t="s">
        <v>30</v>
      </c>
      <c r="B72" s="5" t="s">
        <v>252</v>
      </c>
      <c r="C72" s="3">
        <v>42496</v>
      </c>
      <c r="D72" s="3">
        <f t="shared" si="21"/>
        <v>42314</v>
      </c>
      <c r="E72" s="3">
        <f t="shared" si="22"/>
        <v>42130</v>
      </c>
      <c r="F72" s="3">
        <f t="shared" si="23"/>
        <v>41949</v>
      </c>
      <c r="G72" s="3">
        <f t="shared" si="24"/>
        <v>41765</v>
      </c>
      <c r="H72" s="3">
        <f t="shared" si="25"/>
        <v>41584</v>
      </c>
      <c r="I72" s="3">
        <f t="shared" si="26"/>
        <v>41400</v>
      </c>
      <c r="J72" s="3">
        <f t="shared" si="27"/>
        <v>41219</v>
      </c>
      <c r="K72" s="3">
        <f t="shared" si="28"/>
        <v>41035</v>
      </c>
      <c r="L72" s="3">
        <f t="shared" si="29"/>
        <v>40853</v>
      </c>
      <c r="M72" s="3">
        <f t="shared" si="30"/>
        <v>40669</v>
      </c>
      <c r="N72" s="9">
        <v>-151.22492619840401</v>
      </c>
      <c r="O72" s="9">
        <v>-136.13806524847899</v>
      </c>
      <c r="P72" s="9">
        <v>-140.63653076252299</v>
      </c>
      <c r="Q72" s="9">
        <v>-140.827712748946</v>
      </c>
      <c r="R72" s="9">
        <v>-150.98740369961899</v>
      </c>
      <c r="S72" s="9">
        <v>-159.179821712142</v>
      </c>
      <c r="T72" s="9">
        <v>-158.77439035236901</v>
      </c>
      <c r="U72" s="9">
        <v>-165.406072359245</v>
      </c>
      <c r="V72" s="9">
        <v>-161.19774721130401</v>
      </c>
      <c r="W72" s="9">
        <v>-167.360613876911</v>
      </c>
      <c r="X72" s="3">
        <v>41690</v>
      </c>
      <c r="Y72" s="7">
        <v>9.16</v>
      </c>
      <c r="Z72" s="8">
        <v>1566.1</v>
      </c>
      <c r="AB72" t="str">
        <f t="shared" si="31"/>
        <v xml:space="preserve">(A.Symbol = 'MHR' and A.Date &gt;= '2011-5-6' and A.Date &lt;= '2016-5-6') or </v>
      </c>
    </row>
    <row r="73" spans="1:28" x14ac:dyDescent="0.25">
      <c r="A73" s="1" t="s">
        <v>92</v>
      </c>
      <c r="B73" s="5" t="s">
        <v>314</v>
      </c>
      <c r="C73" s="3">
        <v>41941</v>
      </c>
      <c r="D73" s="3">
        <f t="shared" si="21"/>
        <v>41758</v>
      </c>
      <c r="E73" s="3">
        <f t="shared" si="22"/>
        <v>41576</v>
      </c>
      <c r="F73" s="3">
        <f t="shared" si="23"/>
        <v>41393</v>
      </c>
      <c r="G73" s="3">
        <f t="shared" si="24"/>
        <v>41211</v>
      </c>
      <c r="H73" s="3">
        <f t="shared" si="25"/>
        <v>41028</v>
      </c>
      <c r="I73" s="3">
        <f t="shared" si="26"/>
        <v>40845</v>
      </c>
      <c r="J73" s="3">
        <f t="shared" si="27"/>
        <v>40662</v>
      </c>
      <c r="K73" s="3">
        <f t="shared" si="28"/>
        <v>40480</v>
      </c>
      <c r="L73" s="3">
        <f t="shared" si="29"/>
        <v>40297</v>
      </c>
      <c r="M73" s="3">
        <f t="shared" si="30"/>
        <v>40115</v>
      </c>
      <c r="N73" s="9">
        <v>-160.13667353799499</v>
      </c>
      <c r="O73" s="9">
        <v>-137.17970861576001</v>
      </c>
      <c r="P73" s="9">
        <v>-164.586341099142</v>
      </c>
      <c r="Q73" s="9">
        <v>-148.01372434621601</v>
      </c>
      <c r="R73" s="9">
        <v>-167.70304723512299</v>
      </c>
      <c r="S73" s="9">
        <v>-141.21174909106799</v>
      </c>
      <c r="T73" s="9">
        <v>-168.565982443335</v>
      </c>
      <c r="U73" s="9">
        <v>-131.178403805665</v>
      </c>
      <c r="V73" s="9">
        <v>-154.68918536874901</v>
      </c>
      <c r="W73" s="9">
        <v>-136.806235677302</v>
      </c>
      <c r="X73" s="3">
        <v>40115</v>
      </c>
      <c r="Y73" s="7">
        <v>8.35</v>
      </c>
      <c r="Z73" s="8">
        <v>787.4</v>
      </c>
      <c r="AB73" t="str">
        <f t="shared" si="31"/>
        <v xml:space="preserve">(A.Symbol = 'DVR' and A.Date &gt;= '2009-10-29' and A.Date &lt;= '2014-10-29') or </v>
      </c>
    </row>
    <row r="74" spans="1:28" x14ac:dyDescent="0.25">
      <c r="A74" s="1" t="s">
        <v>109</v>
      </c>
      <c r="B74" s="5" t="s">
        <v>331</v>
      </c>
      <c r="C74" s="3">
        <v>39629</v>
      </c>
      <c r="D74" s="3">
        <f t="shared" si="21"/>
        <v>39446</v>
      </c>
      <c r="E74" s="3">
        <f t="shared" si="22"/>
        <v>39263</v>
      </c>
      <c r="F74" s="3">
        <f t="shared" si="23"/>
        <v>39081</v>
      </c>
      <c r="G74" s="3">
        <f t="shared" si="24"/>
        <v>38898</v>
      </c>
      <c r="H74" s="3">
        <f t="shared" si="25"/>
        <v>38716</v>
      </c>
      <c r="I74" s="3">
        <f t="shared" si="26"/>
        <v>38533</v>
      </c>
      <c r="J74" s="3">
        <f t="shared" si="27"/>
        <v>38351</v>
      </c>
      <c r="K74" s="3">
        <f t="shared" si="28"/>
        <v>38168</v>
      </c>
      <c r="L74" s="3">
        <f t="shared" si="29"/>
        <v>37985</v>
      </c>
      <c r="M74" s="3">
        <f t="shared" si="30"/>
        <v>37802</v>
      </c>
      <c r="N74" s="9">
        <v>-125.767233166925</v>
      </c>
      <c r="O74" s="9">
        <v>-137.24489829207999</v>
      </c>
      <c r="P74" s="9">
        <v>-134.84128951238901</v>
      </c>
      <c r="Q74" s="9">
        <v>-123.882811322357</v>
      </c>
      <c r="R74" s="9">
        <v>-133.388313448742</v>
      </c>
      <c r="S74" s="9">
        <v>-141.10622338821699</v>
      </c>
      <c r="T74" s="9">
        <v>-140.86048493661701</v>
      </c>
      <c r="U74" s="9">
        <v>-140.16298132853399</v>
      </c>
      <c r="V74" s="9">
        <v>-149.02369163293901</v>
      </c>
      <c r="W74" s="9">
        <v>-151.686677352224</v>
      </c>
      <c r="X74" s="3">
        <v>39115</v>
      </c>
      <c r="Y74" s="7">
        <v>45.03</v>
      </c>
      <c r="Z74" s="8">
        <v>27967</v>
      </c>
      <c r="AB74" t="str">
        <f t="shared" si="31"/>
        <v xml:space="preserve">(A.Symbol = 'CFC' and A.Date &gt;= '2003-6-30' and A.Date &lt;= '2008-6-30') or </v>
      </c>
    </row>
    <row r="75" spans="1:28" x14ac:dyDescent="0.25">
      <c r="A75" s="1" t="s">
        <v>69</v>
      </c>
      <c r="B75" s="5" t="s">
        <v>291</v>
      </c>
      <c r="C75" s="3">
        <v>42711</v>
      </c>
      <c r="D75" s="3">
        <f t="shared" si="21"/>
        <v>42528</v>
      </c>
      <c r="E75" s="3">
        <f t="shared" si="22"/>
        <v>42345</v>
      </c>
      <c r="F75" s="3">
        <f t="shared" si="23"/>
        <v>42162</v>
      </c>
      <c r="G75" s="3">
        <f t="shared" si="24"/>
        <v>41980</v>
      </c>
      <c r="H75" s="3">
        <f t="shared" si="25"/>
        <v>41797</v>
      </c>
      <c r="I75" s="3">
        <f t="shared" si="26"/>
        <v>41615</v>
      </c>
      <c r="J75" s="3">
        <f t="shared" si="27"/>
        <v>41432</v>
      </c>
      <c r="K75" s="3">
        <f t="shared" si="28"/>
        <v>41250</v>
      </c>
      <c r="L75" s="3">
        <f t="shared" si="29"/>
        <v>41067</v>
      </c>
      <c r="M75" s="3">
        <f t="shared" si="30"/>
        <v>40884</v>
      </c>
      <c r="N75" s="9">
        <v>-130.381419575758</v>
      </c>
      <c r="O75" s="9">
        <v>-137.39290444381601</v>
      </c>
      <c r="P75" s="9">
        <v>-138.30290653881599</v>
      </c>
      <c r="Q75" s="9">
        <v>-132.96154093373201</v>
      </c>
      <c r="R75" s="9">
        <v>-142.68221306096399</v>
      </c>
      <c r="S75" s="9">
        <v>-148.69679696503499</v>
      </c>
      <c r="T75" s="9">
        <v>-154.14853963674199</v>
      </c>
      <c r="U75" s="9">
        <v>-145.70623787329899</v>
      </c>
      <c r="V75" s="9">
        <v>-161.922133834931</v>
      </c>
      <c r="W75" s="9">
        <v>-163.84404200764399</v>
      </c>
      <c r="X75" s="3">
        <v>41813</v>
      </c>
      <c r="Y75" s="7">
        <v>12.2</v>
      </c>
      <c r="Z75" s="8">
        <v>1050.8518999999999</v>
      </c>
      <c r="AB75" t="str">
        <f t="shared" si="31"/>
        <v xml:space="preserve">(A.Symbol = 'TPLM' and A.Date &gt;= '2011-12-7' and A.Date &lt;= '2016-12-7') or </v>
      </c>
    </row>
    <row r="76" spans="1:28" x14ac:dyDescent="0.25">
      <c r="A76" s="1" t="s">
        <v>165</v>
      </c>
      <c r="B76" s="5" t="s">
        <v>387</v>
      </c>
      <c r="C76" s="3">
        <v>40400</v>
      </c>
      <c r="D76" s="3">
        <f t="shared" si="21"/>
        <v>40219</v>
      </c>
      <c r="E76" s="3">
        <f t="shared" si="22"/>
        <v>40035</v>
      </c>
      <c r="F76" s="3">
        <f t="shared" si="23"/>
        <v>39854</v>
      </c>
      <c r="G76" s="3">
        <f t="shared" si="24"/>
        <v>39670</v>
      </c>
      <c r="H76" s="3">
        <f t="shared" si="25"/>
        <v>39488</v>
      </c>
      <c r="I76" s="3">
        <f t="shared" si="26"/>
        <v>39304</v>
      </c>
      <c r="J76" s="3">
        <f t="shared" si="27"/>
        <v>39123</v>
      </c>
      <c r="K76" s="3">
        <f t="shared" si="28"/>
        <v>38939</v>
      </c>
      <c r="L76" s="3">
        <f t="shared" si="29"/>
        <v>38758</v>
      </c>
      <c r="M76" s="3">
        <f t="shared" si="30"/>
        <v>38574</v>
      </c>
      <c r="N76" s="9">
        <v>-182.027581807535</v>
      </c>
      <c r="O76" s="9">
        <v>-137.51114910755501</v>
      </c>
      <c r="P76" s="9">
        <v>-130.19899871835801</v>
      </c>
      <c r="Q76" s="9">
        <v>-144.26529382152199</v>
      </c>
      <c r="R76" s="9">
        <v>-119.445631751563</v>
      </c>
      <c r="S76" s="9">
        <v>-135.559991824402</v>
      </c>
      <c r="T76" s="9">
        <v>-121.202384516119</v>
      </c>
      <c r="U76" s="9">
        <v>-149.83743458580099</v>
      </c>
      <c r="V76" s="9">
        <v>-120.530533581809</v>
      </c>
      <c r="W76" s="9">
        <v>-151.99550247335301</v>
      </c>
      <c r="X76" s="3">
        <v>38602</v>
      </c>
      <c r="Y76" s="7">
        <v>29.58</v>
      </c>
      <c r="Z76" s="8">
        <v>1659.2</v>
      </c>
      <c r="AB76" t="str">
        <f t="shared" si="31"/>
        <v xml:space="preserve">(A.Symbol = 'TOUSQ' and A.Date &gt;= '2005-8-10' and A.Date &lt;= '2010-8-10') or </v>
      </c>
    </row>
    <row r="77" spans="1:28" x14ac:dyDescent="0.25">
      <c r="A77" s="1" t="s">
        <v>29</v>
      </c>
      <c r="B77" s="5" t="s">
        <v>251</v>
      </c>
      <c r="C77" s="3">
        <v>42314</v>
      </c>
      <c r="D77" s="3">
        <f t="shared" si="21"/>
        <v>42130</v>
      </c>
      <c r="E77" s="3">
        <f t="shared" si="22"/>
        <v>41949</v>
      </c>
      <c r="F77" s="3">
        <f t="shared" si="23"/>
        <v>41765</v>
      </c>
      <c r="G77" s="3">
        <f t="shared" si="24"/>
        <v>41584</v>
      </c>
      <c r="H77" s="3">
        <f t="shared" si="25"/>
        <v>41400</v>
      </c>
      <c r="I77" s="3">
        <f t="shared" si="26"/>
        <v>41219</v>
      </c>
      <c r="J77" s="3">
        <f t="shared" si="27"/>
        <v>41035</v>
      </c>
      <c r="K77" s="3">
        <f t="shared" si="28"/>
        <v>40853</v>
      </c>
      <c r="L77" s="3">
        <f t="shared" si="29"/>
        <v>40669</v>
      </c>
      <c r="M77" s="3">
        <f t="shared" si="30"/>
        <v>40488</v>
      </c>
      <c r="N77" s="9">
        <v>-147.900061326475</v>
      </c>
      <c r="O77" s="9">
        <v>-137.56146215406</v>
      </c>
      <c r="P77" s="9">
        <v>-151.13718679452799</v>
      </c>
      <c r="Q77" s="9">
        <v>-149.09564885102401</v>
      </c>
      <c r="R77" s="9">
        <v>-162.93251334900501</v>
      </c>
      <c r="S77" s="9">
        <v>-157.08210070476599</v>
      </c>
      <c r="T77" s="9">
        <v>-166.74511168055</v>
      </c>
      <c r="U77" s="9">
        <v>-156.689875330371</v>
      </c>
      <c r="V77" s="9">
        <v>-168.620498487237</v>
      </c>
      <c r="W77" s="9">
        <v>-161.36840447063199</v>
      </c>
      <c r="X77" s="3">
        <v>41473</v>
      </c>
      <c r="Y77" s="7">
        <v>7.88</v>
      </c>
      <c r="Z77" s="8">
        <v>1256.7</v>
      </c>
      <c r="AB77" t="str">
        <f t="shared" si="31"/>
        <v xml:space="preserve">(A.Symbol = 'HEROQ' and A.Date &gt;= '2010-11-6' and A.Date &lt;= '2015-11-6') or </v>
      </c>
    </row>
    <row r="78" spans="1:28" x14ac:dyDescent="0.25">
      <c r="A78" s="1" t="s">
        <v>53</v>
      </c>
      <c r="B78" s="5" t="s">
        <v>275</v>
      </c>
      <c r="C78" s="3">
        <v>41851</v>
      </c>
      <c r="D78" s="3">
        <f t="shared" si="21"/>
        <v>41670</v>
      </c>
      <c r="E78" s="3">
        <f t="shared" si="22"/>
        <v>41486</v>
      </c>
      <c r="F78" s="3">
        <f t="shared" si="23"/>
        <v>41305</v>
      </c>
      <c r="G78" s="3">
        <f t="shared" si="24"/>
        <v>41121</v>
      </c>
      <c r="H78" s="3">
        <f t="shared" si="25"/>
        <v>40939</v>
      </c>
      <c r="I78" s="3">
        <f t="shared" si="26"/>
        <v>40755</v>
      </c>
      <c r="J78" s="3">
        <f t="shared" si="27"/>
        <v>40574</v>
      </c>
      <c r="K78" s="3">
        <f t="shared" si="28"/>
        <v>40390</v>
      </c>
      <c r="L78" s="3">
        <f t="shared" si="29"/>
        <v>40209</v>
      </c>
      <c r="M78" s="3">
        <f t="shared" si="30"/>
        <v>40025</v>
      </c>
      <c r="N78" s="9">
        <v>-107.45121613909799</v>
      </c>
      <c r="O78" s="9">
        <v>-137.57696805479301</v>
      </c>
      <c r="P78" s="9">
        <v>-107.179744471324</v>
      </c>
      <c r="Q78" s="9">
        <v>-136.23870232434899</v>
      </c>
      <c r="R78" s="9">
        <v>-109.447183246319</v>
      </c>
      <c r="S78" s="9">
        <v>-133.97321851354101</v>
      </c>
      <c r="T78" s="9">
        <v>-98.785526201542794</v>
      </c>
      <c r="U78" s="9">
        <v>-133.53682353430699</v>
      </c>
      <c r="V78" s="9">
        <v>-102.003200560178</v>
      </c>
      <c r="W78" s="9">
        <v>-131.65164301812399</v>
      </c>
      <c r="X78" s="3">
        <v>40297</v>
      </c>
      <c r="Y78" s="7">
        <v>65.099999999999994</v>
      </c>
      <c r="Z78" s="8">
        <v>449.1</v>
      </c>
      <c r="AB78" t="str">
        <f t="shared" si="31"/>
        <v xml:space="preserve">(A.Symbol = 'FBN' and A.Date &gt;= '2009-7-31' and A.Date &lt;= '2014-7-31') or </v>
      </c>
    </row>
    <row r="79" spans="1:28" x14ac:dyDescent="0.25">
      <c r="A79" s="1" t="s">
        <v>48</v>
      </c>
      <c r="B79" s="5" t="s">
        <v>270</v>
      </c>
      <c r="C79" s="3">
        <v>41109</v>
      </c>
      <c r="D79" s="3">
        <f t="shared" si="21"/>
        <v>40927</v>
      </c>
      <c r="E79" s="3">
        <f t="shared" si="22"/>
        <v>40743</v>
      </c>
      <c r="F79" s="3">
        <f t="shared" si="23"/>
        <v>40562</v>
      </c>
      <c r="G79" s="3">
        <f t="shared" si="24"/>
        <v>40378</v>
      </c>
      <c r="H79" s="3">
        <f t="shared" si="25"/>
        <v>40197</v>
      </c>
      <c r="I79" s="3">
        <f t="shared" si="26"/>
        <v>40013</v>
      </c>
      <c r="J79" s="3">
        <f t="shared" si="27"/>
        <v>39832</v>
      </c>
      <c r="K79" s="3">
        <f t="shared" si="28"/>
        <v>39648</v>
      </c>
      <c r="L79" s="3">
        <f t="shared" si="29"/>
        <v>39466</v>
      </c>
      <c r="M79" s="3">
        <f t="shared" si="30"/>
        <v>39282</v>
      </c>
      <c r="N79" s="9">
        <v>-135.55584727562601</v>
      </c>
      <c r="O79" s="9">
        <v>-137.73767023358101</v>
      </c>
      <c r="P79" s="9">
        <v>-133.87457180769701</v>
      </c>
      <c r="Q79" s="9">
        <v>-137.76772333788199</v>
      </c>
      <c r="R79" s="9">
        <v>-137.84485077489401</v>
      </c>
      <c r="S79" s="9">
        <v>-149.392518864957</v>
      </c>
      <c r="T79" s="9">
        <v>-154.82620617652501</v>
      </c>
      <c r="U79" s="9">
        <v>-152.803051239361</v>
      </c>
      <c r="V79" s="9">
        <v>-151.44727193057301</v>
      </c>
      <c r="W79" s="9">
        <v>-147.52387800685699</v>
      </c>
      <c r="X79" s="3">
        <v>39442</v>
      </c>
      <c r="Y79" s="7">
        <v>113.017</v>
      </c>
      <c r="Z79" s="8">
        <v>1909.4</v>
      </c>
      <c r="AB79" t="str">
        <f t="shared" si="31"/>
        <v xml:space="preserve">(A.Symbol = 'ESLRQ' and A.Date &gt;= '2007-7-19' and A.Date &lt;= '2012-7-19') or </v>
      </c>
    </row>
    <row r="80" spans="1:28" x14ac:dyDescent="0.25">
      <c r="A80" s="1" t="s">
        <v>172</v>
      </c>
      <c r="B80" s="5" t="s">
        <v>394</v>
      </c>
      <c r="C80" s="3">
        <v>42648</v>
      </c>
      <c r="D80" s="3">
        <f t="shared" si="21"/>
        <v>42465</v>
      </c>
      <c r="E80" s="3">
        <f t="shared" si="22"/>
        <v>42282</v>
      </c>
      <c r="F80" s="3">
        <f t="shared" si="23"/>
        <v>42099</v>
      </c>
      <c r="G80" s="3">
        <f t="shared" si="24"/>
        <v>41917</v>
      </c>
      <c r="H80" s="3">
        <f t="shared" si="25"/>
        <v>41734</v>
      </c>
      <c r="I80" s="3">
        <f t="shared" si="26"/>
        <v>41552</v>
      </c>
      <c r="J80" s="3">
        <f t="shared" si="27"/>
        <v>41369</v>
      </c>
      <c r="K80" s="3">
        <f t="shared" si="28"/>
        <v>41187</v>
      </c>
      <c r="L80" s="3">
        <f t="shared" si="29"/>
        <v>41004</v>
      </c>
      <c r="M80" s="3">
        <f t="shared" si="30"/>
        <v>40821</v>
      </c>
      <c r="N80" s="9">
        <v>-146.83678616370599</v>
      </c>
      <c r="O80" s="9">
        <v>-137.75175997127701</v>
      </c>
      <c r="P80" s="9">
        <v>-147.09452842059301</v>
      </c>
      <c r="Q80" s="9">
        <v>-129.27933303135501</v>
      </c>
      <c r="R80" s="9">
        <v>-145.78332384312699</v>
      </c>
      <c r="S80" s="9">
        <v>-134.92779006167299</v>
      </c>
      <c r="T80" s="9">
        <v>-147.16881961344501</v>
      </c>
      <c r="U80" s="9">
        <v>-137.88438109867101</v>
      </c>
      <c r="V80" s="9">
        <v>-150.26598300731399</v>
      </c>
      <c r="W80" s="9">
        <v>-140.22584549284301</v>
      </c>
      <c r="X80" s="3">
        <v>41838</v>
      </c>
      <c r="Y80" s="7">
        <v>6.66</v>
      </c>
      <c r="Z80" s="8">
        <v>490.4</v>
      </c>
      <c r="AB80" t="str">
        <f t="shared" si="31"/>
        <v xml:space="preserve">(A.Symbol = 'WRES' and A.Date &gt;= '2011-10-5' and A.Date &lt;= '2016-10-5') or </v>
      </c>
    </row>
    <row r="81" spans="1:28" x14ac:dyDescent="0.25">
      <c r="A81" s="1" t="s">
        <v>116</v>
      </c>
      <c r="B81" s="5" t="s">
        <v>338</v>
      </c>
      <c r="C81" s="3">
        <v>42557</v>
      </c>
      <c r="D81" s="3">
        <f t="shared" si="21"/>
        <v>42375</v>
      </c>
      <c r="E81" s="3">
        <f t="shared" si="22"/>
        <v>42191</v>
      </c>
      <c r="F81" s="3">
        <f t="shared" si="23"/>
        <v>42010</v>
      </c>
      <c r="G81" s="3">
        <f t="shared" si="24"/>
        <v>41826</v>
      </c>
      <c r="H81" s="3">
        <f t="shared" si="25"/>
        <v>41645</v>
      </c>
      <c r="I81" s="3">
        <f t="shared" si="26"/>
        <v>41461</v>
      </c>
      <c r="J81" s="3">
        <f t="shared" si="27"/>
        <v>41280</v>
      </c>
      <c r="K81" s="3">
        <f t="shared" si="28"/>
        <v>41096</v>
      </c>
      <c r="L81" s="3">
        <f t="shared" si="29"/>
        <v>40914</v>
      </c>
      <c r="M81" s="3">
        <f t="shared" si="30"/>
        <v>40730</v>
      </c>
      <c r="N81" s="9">
        <v>-128.96717603862501</v>
      </c>
      <c r="O81" s="9">
        <v>-137.773341644867</v>
      </c>
      <c r="P81" s="9">
        <v>-145.26506611769801</v>
      </c>
      <c r="Q81" s="9">
        <v>-150.77524212312599</v>
      </c>
      <c r="R81" s="9">
        <v>-156.65714752968699</v>
      </c>
      <c r="S81" s="9">
        <v>-163.04082754897399</v>
      </c>
      <c r="T81" s="9" t="s">
        <v>446</v>
      </c>
      <c r="U81" s="9" t="s">
        <v>446</v>
      </c>
      <c r="V81" s="9" t="s">
        <v>446</v>
      </c>
      <c r="W81" s="9" t="s">
        <v>446</v>
      </c>
      <c r="X81" s="3">
        <v>41465</v>
      </c>
      <c r="Y81" s="7">
        <v>28.31</v>
      </c>
      <c r="Z81" s="8">
        <v>1171.4000000000001</v>
      </c>
      <c r="AB81" t="str">
        <f t="shared" si="31"/>
        <v xml:space="preserve">(A.Symbol = 'FWM' and A.Date &gt;= '2011-7-6' and A.Date &lt;= '2016-7-6') or </v>
      </c>
    </row>
    <row r="82" spans="1:28" x14ac:dyDescent="0.25">
      <c r="A82" s="1" t="s">
        <v>180</v>
      </c>
      <c r="B82" s="5" t="s">
        <v>402</v>
      </c>
      <c r="C82" s="3">
        <v>42613</v>
      </c>
      <c r="D82" s="3">
        <f t="shared" si="21"/>
        <v>42431</v>
      </c>
      <c r="E82" s="3">
        <f t="shared" si="22"/>
        <v>42247</v>
      </c>
      <c r="F82" s="3">
        <f t="shared" si="23"/>
        <v>42066</v>
      </c>
      <c r="G82" s="3">
        <f t="shared" si="24"/>
        <v>41882</v>
      </c>
      <c r="H82" s="3">
        <f t="shared" si="25"/>
        <v>41701</v>
      </c>
      <c r="I82" s="3">
        <f t="shared" si="26"/>
        <v>41517</v>
      </c>
      <c r="J82" s="3">
        <f t="shared" si="27"/>
        <v>41336</v>
      </c>
      <c r="K82" s="3">
        <f t="shared" si="28"/>
        <v>41152</v>
      </c>
      <c r="L82" s="3">
        <f t="shared" si="29"/>
        <v>40970</v>
      </c>
      <c r="M82" s="3">
        <f t="shared" si="30"/>
        <v>40786</v>
      </c>
      <c r="N82" s="9">
        <v>-147.685894721409</v>
      </c>
      <c r="O82" s="9">
        <v>-137.920757407964</v>
      </c>
      <c r="P82" s="9">
        <v>-133.25073830900999</v>
      </c>
      <c r="Q82" s="9">
        <v>-142.231914091947</v>
      </c>
      <c r="R82" s="9">
        <v>-130.345958220988</v>
      </c>
      <c r="S82" s="9">
        <v>-124.303984061907</v>
      </c>
      <c r="T82" s="9">
        <v>-141.37916315066201</v>
      </c>
      <c r="U82" s="9">
        <v>-123.53153345894</v>
      </c>
      <c r="V82" s="9">
        <v>-132.696921667357</v>
      </c>
      <c r="W82" s="9">
        <v>-133.16385027567799</v>
      </c>
      <c r="X82" s="3">
        <v>40793</v>
      </c>
      <c r="Y82" s="7">
        <v>9.61</v>
      </c>
      <c r="Z82" s="8">
        <v>1644.4</v>
      </c>
      <c r="AB82" t="str">
        <f t="shared" si="31"/>
        <v xml:space="preserve">(A.Symbol = 'KWKAQ' and A.Date &gt;= '2011-8-31' and A.Date &lt;= '2016-8-31') or </v>
      </c>
    </row>
    <row r="83" spans="1:28" x14ac:dyDescent="0.25">
      <c r="A83" s="1" t="s">
        <v>27</v>
      </c>
      <c r="B83" s="5" t="s">
        <v>249</v>
      </c>
      <c r="C83" s="3">
        <v>41793</v>
      </c>
      <c r="D83" s="3">
        <f t="shared" si="21"/>
        <v>41611</v>
      </c>
      <c r="E83" s="3">
        <f t="shared" si="22"/>
        <v>41428</v>
      </c>
      <c r="F83" s="3">
        <f t="shared" si="23"/>
        <v>41246</v>
      </c>
      <c r="G83" s="3">
        <f t="shared" si="24"/>
        <v>41063</v>
      </c>
      <c r="H83" s="3">
        <f t="shared" si="25"/>
        <v>40880</v>
      </c>
      <c r="I83" s="3">
        <f t="shared" si="26"/>
        <v>40697</v>
      </c>
      <c r="J83" s="3">
        <f t="shared" si="27"/>
        <v>40515</v>
      </c>
      <c r="K83" s="3">
        <f t="shared" si="28"/>
        <v>40332</v>
      </c>
      <c r="L83" s="3">
        <f t="shared" si="29"/>
        <v>40150</v>
      </c>
      <c r="M83" s="3">
        <f t="shared" si="30"/>
        <v>39967</v>
      </c>
      <c r="N83" s="9">
        <v>-135.63624414974399</v>
      </c>
      <c r="O83" s="9">
        <v>-138.24775997789601</v>
      </c>
      <c r="P83" s="9">
        <v>-134.42381724546601</v>
      </c>
      <c r="Q83" s="9">
        <v>-125.721943314908</v>
      </c>
      <c r="R83" s="9">
        <v>-131.13239892462099</v>
      </c>
      <c r="S83" s="9">
        <v>-139.935461413371</v>
      </c>
      <c r="T83" s="9">
        <v>-120.99828520000599</v>
      </c>
      <c r="U83" s="9">
        <v>-130.70401565843</v>
      </c>
      <c r="V83" s="9">
        <v>-130.743800923295</v>
      </c>
      <c r="W83" s="9">
        <v>-149.821510682064</v>
      </c>
      <c r="X83" s="3">
        <v>41565</v>
      </c>
      <c r="Y83" s="7">
        <v>42.27</v>
      </c>
      <c r="Z83" s="8">
        <v>1650.5</v>
      </c>
      <c r="AB83" t="str">
        <f t="shared" si="31"/>
        <v xml:space="preserve">(A.Symbol = 'EPL' and A.Date &gt;= '2009-6-3' and A.Date &lt;= '2014-6-3') or </v>
      </c>
    </row>
    <row r="84" spans="1:28" x14ac:dyDescent="0.25">
      <c r="A84" s="1" t="s">
        <v>60</v>
      </c>
      <c r="B84" s="5" t="s">
        <v>282</v>
      </c>
      <c r="C84" s="3">
        <v>39968</v>
      </c>
      <c r="D84" s="3">
        <f t="shared" si="21"/>
        <v>39786</v>
      </c>
      <c r="E84" s="3">
        <f t="shared" si="22"/>
        <v>39603</v>
      </c>
      <c r="F84" s="3">
        <f t="shared" si="23"/>
        <v>39420</v>
      </c>
      <c r="G84" s="3">
        <f t="shared" si="24"/>
        <v>39237</v>
      </c>
      <c r="H84" s="3">
        <f t="shared" si="25"/>
        <v>39055</v>
      </c>
      <c r="I84" s="3">
        <f t="shared" si="26"/>
        <v>38872</v>
      </c>
      <c r="J84" s="3">
        <f t="shared" si="27"/>
        <v>38690</v>
      </c>
      <c r="K84" s="3">
        <f t="shared" si="28"/>
        <v>38507</v>
      </c>
      <c r="L84" s="3">
        <f t="shared" si="29"/>
        <v>38325</v>
      </c>
      <c r="M84" s="3">
        <f t="shared" si="30"/>
        <v>38142</v>
      </c>
      <c r="N84" s="9">
        <v>-138.22703802652501</v>
      </c>
      <c r="O84" s="9">
        <v>-138.83490645385601</v>
      </c>
      <c r="P84" s="9">
        <v>-140.04049593476699</v>
      </c>
      <c r="Q84" s="9">
        <v>-138.46379344468801</v>
      </c>
      <c r="R84" s="9">
        <v>-143.410410454084</v>
      </c>
      <c r="S84" s="9">
        <v>-142.11983618137799</v>
      </c>
      <c r="T84" s="9">
        <v>-143.352902974839</v>
      </c>
      <c r="U84" s="9">
        <v>-130.73187220660199</v>
      </c>
      <c r="V84" s="9">
        <v>-142.36402952337301</v>
      </c>
      <c r="W84" s="9">
        <v>-150.78098849947699</v>
      </c>
      <c r="X84" s="3">
        <v>39189</v>
      </c>
      <c r="Y84" s="7">
        <v>27.87</v>
      </c>
      <c r="Z84" s="8">
        <v>2600.1</v>
      </c>
      <c r="AB84" t="str">
        <f t="shared" si="31"/>
        <v xml:space="preserve">(A.Symbol = 'HTV' and A.Date &gt;= '2004-6-4' and A.Date &lt;= '2009-6-4') or </v>
      </c>
    </row>
    <row r="85" spans="1:28" x14ac:dyDescent="0.25">
      <c r="A85" s="1" t="s">
        <v>115</v>
      </c>
      <c r="B85" s="5" t="s">
        <v>337</v>
      </c>
      <c r="C85" s="3">
        <v>41520</v>
      </c>
      <c r="D85" s="3">
        <f t="shared" si="21"/>
        <v>41336</v>
      </c>
      <c r="E85" s="3">
        <f t="shared" si="22"/>
        <v>41155</v>
      </c>
      <c r="F85" s="3">
        <f t="shared" si="23"/>
        <v>40971</v>
      </c>
      <c r="G85" s="3">
        <f t="shared" si="24"/>
        <v>40789</v>
      </c>
      <c r="H85" s="3">
        <f t="shared" si="25"/>
        <v>40605</v>
      </c>
      <c r="I85" s="3">
        <f t="shared" si="26"/>
        <v>40424</v>
      </c>
      <c r="J85" s="3">
        <f t="shared" si="27"/>
        <v>40240</v>
      </c>
      <c r="K85" s="3">
        <f t="shared" si="28"/>
        <v>40059</v>
      </c>
      <c r="L85" s="3">
        <f t="shared" si="29"/>
        <v>39875</v>
      </c>
      <c r="M85" s="3">
        <f t="shared" si="30"/>
        <v>39694</v>
      </c>
      <c r="N85" s="9">
        <v>-148.299060336536</v>
      </c>
      <c r="O85" s="9">
        <v>-139.325687338535</v>
      </c>
      <c r="P85" s="9">
        <v>-149.85339509460101</v>
      </c>
      <c r="Q85" s="9">
        <v>-133.8293665754</v>
      </c>
      <c r="R85" s="9">
        <v>-142.55210558269499</v>
      </c>
      <c r="S85" s="9">
        <v>-117.247332592969</v>
      </c>
      <c r="T85" s="9">
        <v>-132.05983289814199</v>
      </c>
      <c r="U85" s="9">
        <v>-117.93861839077201</v>
      </c>
      <c r="V85" s="9">
        <v>-127.39870646769501</v>
      </c>
      <c r="W85" s="9">
        <v>-103.349056551347</v>
      </c>
      <c r="X85" s="3">
        <v>39710</v>
      </c>
      <c r="Y85" s="7">
        <v>15.85</v>
      </c>
      <c r="Z85" s="8">
        <v>4567.8999999999996</v>
      </c>
      <c r="AB85" t="str">
        <f t="shared" si="31"/>
        <v xml:space="preserve">(A.Symbol = 'EKDKQ' and A.Date &gt;= '2008-9-3' and A.Date &lt;= '2013-9-3') or </v>
      </c>
    </row>
    <row r="86" spans="1:28" x14ac:dyDescent="0.25">
      <c r="A86" s="1" t="s">
        <v>10</v>
      </c>
      <c r="B86" s="5" t="s">
        <v>232</v>
      </c>
      <c r="C86" s="3">
        <v>39689</v>
      </c>
      <c r="D86" s="3">
        <f t="shared" si="21"/>
        <v>39507</v>
      </c>
      <c r="E86" s="3">
        <f t="shared" si="22"/>
        <v>39323</v>
      </c>
      <c r="F86" s="3">
        <f t="shared" si="23"/>
        <v>39142</v>
      </c>
      <c r="G86" s="3">
        <f t="shared" si="24"/>
        <v>38958</v>
      </c>
      <c r="H86" s="3">
        <f t="shared" si="25"/>
        <v>38777</v>
      </c>
      <c r="I86" s="3">
        <f t="shared" si="26"/>
        <v>38593</v>
      </c>
      <c r="J86" s="3">
        <f t="shared" si="27"/>
        <v>38412</v>
      </c>
      <c r="K86" s="3">
        <f t="shared" si="28"/>
        <v>38228</v>
      </c>
      <c r="L86" s="3">
        <f t="shared" si="29"/>
        <v>38046</v>
      </c>
      <c r="M86" s="3">
        <f t="shared" si="30"/>
        <v>37862</v>
      </c>
      <c r="N86" s="9">
        <v>-166.34910002235799</v>
      </c>
      <c r="O86" s="9">
        <v>-140.22975494788801</v>
      </c>
      <c r="P86" s="9">
        <v>-166.775013317201</v>
      </c>
      <c r="Q86" s="9">
        <v>-136.170537194329</v>
      </c>
      <c r="R86" s="9">
        <v>-171.10517053075</v>
      </c>
      <c r="S86" s="9">
        <v>-155.9298813506</v>
      </c>
      <c r="T86" s="9">
        <v>-163.167833522905</v>
      </c>
      <c r="U86" s="9">
        <v>-163.049158039632</v>
      </c>
      <c r="V86" s="9">
        <v>-190.785461702893</v>
      </c>
      <c r="W86" s="9">
        <v>-191.02406646476601</v>
      </c>
      <c r="X86" s="3">
        <v>37929</v>
      </c>
      <c r="Y86" s="7">
        <v>17.05</v>
      </c>
      <c r="Z86" s="8">
        <v>1082.4000000000001</v>
      </c>
      <c r="AB86" t="str">
        <f t="shared" si="31"/>
        <v xml:space="preserve">(A.Symbol = 'CMOS' and A.Date &gt;= '2003-8-29' and A.Date &lt;= '2008-8-29') or </v>
      </c>
    </row>
    <row r="87" spans="1:28" x14ac:dyDescent="0.25">
      <c r="A87" s="1" t="s">
        <v>73</v>
      </c>
      <c r="B87" s="5" t="s">
        <v>295</v>
      </c>
      <c r="C87" s="3">
        <v>41046</v>
      </c>
      <c r="D87" s="3">
        <f t="shared" si="21"/>
        <v>40864</v>
      </c>
      <c r="E87" s="3">
        <f t="shared" si="22"/>
        <v>40680</v>
      </c>
      <c r="F87" s="3">
        <f t="shared" si="23"/>
        <v>40499</v>
      </c>
      <c r="G87" s="3">
        <f t="shared" si="24"/>
        <v>40315</v>
      </c>
      <c r="H87" s="3">
        <f t="shared" si="25"/>
        <v>40134</v>
      </c>
      <c r="I87" s="3">
        <f t="shared" si="26"/>
        <v>39950</v>
      </c>
      <c r="J87" s="3">
        <f t="shared" si="27"/>
        <v>39769</v>
      </c>
      <c r="K87" s="3">
        <f t="shared" si="28"/>
        <v>39585</v>
      </c>
      <c r="L87" s="3">
        <f t="shared" si="29"/>
        <v>39403</v>
      </c>
      <c r="M87" s="3">
        <f t="shared" si="30"/>
        <v>39219</v>
      </c>
      <c r="N87" s="9">
        <v>-141.749935107433</v>
      </c>
      <c r="O87" s="9">
        <v>-140.87169947324901</v>
      </c>
      <c r="P87" s="9">
        <v>-143.142307851396</v>
      </c>
      <c r="Q87" s="9">
        <v>-142.374812640779</v>
      </c>
      <c r="R87" s="9">
        <v>-145.77534690065099</v>
      </c>
      <c r="S87" s="9">
        <v>-150.912774638315</v>
      </c>
      <c r="T87" s="9">
        <v>-147.360176160375</v>
      </c>
      <c r="U87" s="9">
        <v>-155.50735775908299</v>
      </c>
      <c r="V87" s="9">
        <v>-153.777091981627</v>
      </c>
      <c r="W87" s="9">
        <v>-150.03894166458599</v>
      </c>
      <c r="X87" s="3">
        <v>39234</v>
      </c>
      <c r="Y87" s="7">
        <v>23</v>
      </c>
      <c r="Z87" s="8">
        <v>756.7</v>
      </c>
      <c r="AB87" t="str">
        <f t="shared" si="31"/>
        <v xml:space="preserve">(A.Symbol = 'GMRRQ' and A.Date &gt;= '2007-5-17' and A.Date &lt;= '2012-5-17') or </v>
      </c>
    </row>
    <row r="88" spans="1:28" x14ac:dyDescent="0.25">
      <c r="A88" s="1" t="s">
        <v>57</v>
      </c>
      <c r="B88" s="5" t="s">
        <v>279</v>
      </c>
      <c r="C88" s="3">
        <v>40169</v>
      </c>
      <c r="D88" s="3">
        <f t="shared" si="21"/>
        <v>39986</v>
      </c>
      <c r="E88" s="3">
        <f t="shared" si="22"/>
        <v>39804</v>
      </c>
      <c r="F88" s="3">
        <f t="shared" si="23"/>
        <v>39621</v>
      </c>
      <c r="G88" s="3">
        <f t="shared" si="24"/>
        <v>39438</v>
      </c>
      <c r="H88" s="3">
        <f t="shared" si="25"/>
        <v>39255</v>
      </c>
      <c r="I88" s="3">
        <f t="shared" si="26"/>
        <v>39073</v>
      </c>
      <c r="J88" s="3">
        <f t="shared" si="27"/>
        <v>38890</v>
      </c>
      <c r="K88" s="3">
        <f t="shared" si="28"/>
        <v>38708</v>
      </c>
      <c r="L88" s="3">
        <f t="shared" si="29"/>
        <v>38525</v>
      </c>
      <c r="M88" s="3">
        <f t="shared" si="30"/>
        <v>38343</v>
      </c>
      <c r="N88" s="9">
        <v>-142.32298295759799</v>
      </c>
      <c r="O88" s="9">
        <v>-140.936203731391</v>
      </c>
      <c r="P88" s="9">
        <v>-151.093107650945</v>
      </c>
      <c r="Q88" s="9">
        <v>-141.219469019369</v>
      </c>
      <c r="R88" s="9">
        <v>-146.53331711082299</v>
      </c>
      <c r="S88" s="9">
        <v>-154.28468462158</v>
      </c>
      <c r="T88" s="9">
        <v>-164.86486053619501</v>
      </c>
      <c r="U88" s="9">
        <v>-166.229031401333</v>
      </c>
      <c r="V88" s="9">
        <v>-177.503021628477</v>
      </c>
      <c r="W88" s="9">
        <v>-174.34604242031401</v>
      </c>
      <c r="X88" s="3">
        <v>39211</v>
      </c>
      <c r="Y88" s="7">
        <v>83.9</v>
      </c>
      <c r="Z88" s="8">
        <v>5925.2</v>
      </c>
      <c r="AB88" t="str">
        <f t="shared" si="31"/>
        <v xml:space="preserve">(A.Symbol = 'RHDCQ' and A.Date &gt;= '2004-12-22' and A.Date &lt;= '2009-12-22') or </v>
      </c>
    </row>
    <row r="89" spans="1:28" x14ac:dyDescent="0.25">
      <c r="A89" s="1" t="s">
        <v>97</v>
      </c>
      <c r="B89" s="5" t="s">
        <v>319</v>
      </c>
      <c r="C89" s="3">
        <v>41156</v>
      </c>
      <c r="D89" s="3">
        <f t="shared" si="21"/>
        <v>40972</v>
      </c>
      <c r="E89" s="3">
        <f t="shared" si="22"/>
        <v>40790</v>
      </c>
      <c r="F89" s="3">
        <f t="shared" si="23"/>
        <v>40606</v>
      </c>
      <c r="G89" s="3">
        <f t="shared" si="24"/>
        <v>40425</v>
      </c>
      <c r="H89" s="3">
        <f t="shared" si="25"/>
        <v>40241</v>
      </c>
      <c r="I89" s="3">
        <f t="shared" si="26"/>
        <v>40060</v>
      </c>
      <c r="J89" s="3">
        <f t="shared" si="27"/>
        <v>39876</v>
      </c>
      <c r="K89" s="3">
        <f t="shared" si="28"/>
        <v>39695</v>
      </c>
      <c r="L89" s="3">
        <f t="shared" si="29"/>
        <v>39511</v>
      </c>
      <c r="M89" s="3">
        <f t="shared" si="30"/>
        <v>39329</v>
      </c>
      <c r="N89" s="9">
        <v>-155.08882439473601</v>
      </c>
      <c r="O89" s="9">
        <v>-141.18467900807599</v>
      </c>
      <c r="P89" s="9">
        <v>-149.651886771824</v>
      </c>
      <c r="Q89" s="9">
        <v>-140.62782099022701</v>
      </c>
      <c r="R89" s="9">
        <v>-155.597153072873</v>
      </c>
      <c r="S89" s="9">
        <v>-129.42369194911799</v>
      </c>
      <c r="T89" s="9">
        <v>-156.14721893709699</v>
      </c>
      <c r="U89" s="9">
        <v>-149.06162112003901</v>
      </c>
      <c r="V89" s="9">
        <v>-162.35684964466699</v>
      </c>
      <c r="W89" s="9">
        <v>-142.792262892732</v>
      </c>
      <c r="X89" s="3">
        <v>39622</v>
      </c>
      <c r="Y89" s="7">
        <v>81.069999999999993</v>
      </c>
      <c r="Z89" s="8">
        <v>3283.3</v>
      </c>
      <c r="AB89" t="str">
        <f t="shared" si="31"/>
        <v xml:space="preserve">(A.Symbol = 'ENERQ' and A.Date &gt;= '2007-9-4' and A.Date &lt;= '2012-9-4') or </v>
      </c>
    </row>
    <row r="90" spans="1:28" x14ac:dyDescent="0.25">
      <c r="A90" s="1" t="s">
        <v>26</v>
      </c>
      <c r="B90" s="5" t="s">
        <v>248</v>
      </c>
      <c r="C90" s="3">
        <v>43550</v>
      </c>
      <c r="D90" s="3">
        <f t="shared" si="21"/>
        <v>43369</v>
      </c>
      <c r="E90" s="3">
        <f t="shared" si="22"/>
        <v>43185</v>
      </c>
      <c r="F90" s="3">
        <f t="shared" si="23"/>
        <v>43004</v>
      </c>
      <c r="G90" s="3">
        <f t="shared" si="24"/>
        <v>42820</v>
      </c>
      <c r="H90" s="3">
        <f t="shared" si="25"/>
        <v>42639</v>
      </c>
      <c r="I90" s="3">
        <f t="shared" si="26"/>
        <v>42455</v>
      </c>
      <c r="J90" s="3">
        <f t="shared" si="27"/>
        <v>42273</v>
      </c>
      <c r="K90" s="3">
        <f t="shared" si="28"/>
        <v>42089</v>
      </c>
      <c r="L90" s="3">
        <f t="shared" si="29"/>
        <v>41908</v>
      </c>
      <c r="M90" s="3">
        <f t="shared" si="30"/>
        <v>41724</v>
      </c>
      <c r="N90" s="9">
        <v>-124.247951258914</v>
      </c>
      <c r="O90" s="9">
        <v>-141.288115776457</v>
      </c>
      <c r="P90" s="9">
        <v>-127.351942066018</v>
      </c>
      <c r="Q90" s="9">
        <v>-143.673553585381</v>
      </c>
      <c r="R90" s="9">
        <v>-113.55392571274299</v>
      </c>
      <c r="S90" s="9">
        <v>-137.457642098387</v>
      </c>
      <c r="T90" s="9">
        <v>-110.70350005027601</v>
      </c>
      <c r="U90" s="9">
        <v>-136.20708155533501</v>
      </c>
      <c r="V90" s="9">
        <v>-113.930665399443</v>
      </c>
      <c r="W90" s="9">
        <v>-136.21793062878601</v>
      </c>
      <c r="X90" s="3">
        <v>41731</v>
      </c>
      <c r="Y90" s="7">
        <v>110.25</v>
      </c>
      <c r="Z90" s="8">
        <v>886.1</v>
      </c>
      <c r="AB90" t="str">
        <f t="shared" si="31"/>
        <v xml:space="preserve">(A.Symbol = 'PKDSQ' and A.Date &gt;= '2014-3-26' and A.Date &lt;= '2019-3-26') or </v>
      </c>
    </row>
    <row r="91" spans="1:28" x14ac:dyDescent="0.25">
      <c r="A91" s="1" t="s">
        <v>36</v>
      </c>
      <c r="B91" s="5" t="s">
        <v>258</v>
      </c>
      <c r="C91" s="3">
        <v>39107</v>
      </c>
      <c r="D91" s="3">
        <f t="shared" si="21"/>
        <v>38923</v>
      </c>
      <c r="E91" s="3">
        <f t="shared" si="22"/>
        <v>38742</v>
      </c>
      <c r="F91" s="3">
        <f t="shared" si="23"/>
        <v>38558</v>
      </c>
      <c r="G91" s="3">
        <f t="shared" si="24"/>
        <v>38377</v>
      </c>
      <c r="H91" s="3">
        <f t="shared" si="25"/>
        <v>38193</v>
      </c>
      <c r="I91" s="3">
        <f t="shared" si="26"/>
        <v>38011</v>
      </c>
      <c r="J91" s="3">
        <f t="shared" si="27"/>
        <v>37827</v>
      </c>
      <c r="K91" s="3">
        <f t="shared" si="28"/>
        <v>37646</v>
      </c>
      <c r="L91" s="3">
        <f t="shared" si="29"/>
        <v>37462</v>
      </c>
      <c r="M91" s="3">
        <f t="shared" si="30"/>
        <v>37281</v>
      </c>
      <c r="N91" s="9">
        <v>-137.22733785509999</v>
      </c>
      <c r="O91" s="9">
        <v>-141.76275048506</v>
      </c>
      <c r="P91" s="9">
        <v>-132.170584436826</v>
      </c>
      <c r="Q91" s="9">
        <v>-144.19365072525801</v>
      </c>
      <c r="R91" s="9">
        <v>-146.97024002778701</v>
      </c>
      <c r="S91" s="9">
        <v>-190.900127534554</v>
      </c>
      <c r="T91" s="9">
        <v>-197.99971621356201</v>
      </c>
      <c r="U91" s="9">
        <v>-203.184530804969</v>
      </c>
      <c r="V91" s="9">
        <v>-207.779556814427</v>
      </c>
      <c r="W91" s="9">
        <v>-198.58398854289101</v>
      </c>
      <c r="X91" s="3">
        <v>37284</v>
      </c>
      <c r="Y91" s="7">
        <v>389.05099999999999</v>
      </c>
      <c r="Z91" s="8">
        <v>61561.7</v>
      </c>
      <c r="AB91" t="str">
        <f t="shared" si="31"/>
        <v xml:space="preserve">(A.Symbol = 'RBAK' and A.Date &gt;= '2002-1-25' and A.Date &lt;= '2007-1-25') or </v>
      </c>
    </row>
    <row r="92" spans="1:28" x14ac:dyDescent="0.25">
      <c r="A92" s="1" t="s">
        <v>127</v>
      </c>
      <c r="B92" s="5" t="s">
        <v>349</v>
      </c>
      <c r="C92" s="3">
        <v>39575</v>
      </c>
      <c r="D92" s="3">
        <f t="shared" si="21"/>
        <v>39393</v>
      </c>
      <c r="E92" s="3">
        <f t="shared" si="22"/>
        <v>39209</v>
      </c>
      <c r="F92" s="3">
        <f t="shared" si="23"/>
        <v>39028</v>
      </c>
      <c r="G92" s="3">
        <f t="shared" si="24"/>
        <v>38844</v>
      </c>
      <c r="H92" s="3">
        <f t="shared" si="25"/>
        <v>38663</v>
      </c>
      <c r="I92" s="3">
        <f t="shared" si="26"/>
        <v>38479</v>
      </c>
      <c r="J92" s="3">
        <f t="shared" si="27"/>
        <v>38298</v>
      </c>
      <c r="K92" s="3">
        <f t="shared" si="28"/>
        <v>38114</v>
      </c>
      <c r="L92" s="3">
        <f t="shared" si="29"/>
        <v>37932</v>
      </c>
      <c r="M92" s="3">
        <f t="shared" si="30"/>
        <v>37748</v>
      </c>
      <c r="N92" s="9">
        <v>-97.478216004121407</v>
      </c>
      <c r="O92" s="9">
        <v>-141.92710253112801</v>
      </c>
      <c r="P92" s="9">
        <v>-99.111938890181094</v>
      </c>
      <c r="Q92" s="9">
        <v>-122.35530074051</v>
      </c>
      <c r="R92" s="9">
        <v>-110.168706379711</v>
      </c>
      <c r="S92" s="9">
        <v>-137.40519527701599</v>
      </c>
      <c r="T92" s="9">
        <v>-93.494683002825596</v>
      </c>
      <c r="U92" s="9">
        <v>-83.298110839328899</v>
      </c>
      <c r="V92" s="9">
        <v>-103.54084966488701</v>
      </c>
      <c r="W92" s="9">
        <v>-105.64788094663101</v>
      </c>
      <c r="X92" s="3">
        <v>38523</v>
      </c>
      <c r="Y92" s="7">
        <v>33.43</v>
      </c>
      <c r="Z92" s="8">
        <v>1054.4000000000001</v>
      </c>
      <c r="AB92" t="str">
        <f t="shared" si="31"/>
        <v xml:space="preserve">(A.Symbol = 'MOVIQ' and A.Date &gt;= '2003-5-7' and A.Date &lt;= '2008-5-7') or </v>
      </c>
    </row>
    <row r="93" spans="1:28" x14ac:dyDescent="0.25">
      <c r="A93" s="1" t="s">
        <v>19</v>
      </c>
      <c r="B93" s="5" t="s">
        <v>241</v>
      </c>
      <c r="C93" s="3">
        <v>42165</v>
      </c>
      <c r="D93" s="3">
        <f t="shared" si="21"/>
        <v>41983</v>
      </c>
      <c r="E93" s="3">
        <f t="shared" si="22"/>
        <v>41800</v>
      </c>
      <c r="F93" s="3">
        <f t="shared" si="23"/>
        <v>41618</v>
      </c>
      <c r="G93" s="3">
        <f t="shared" si="24"/>
        <v>41435</v>
      </c>
      <c r="H93" s="3">
        <f t="shared" si="25"/>
        <v>41253</v>
      </c>
      <c r="I93" s="3">
        <f t="shared" si="26"/>
        <v>41070</v>
      </c>
      <c r="J93" s="3">
        <f t="shared" si="27"/>
        <v>40887</v>
      </c>
      <c r="K93" s="3">
        <f t="shared" si="28"/>
        <v>40704</v>
      </c>
      <c r="L93" s="3">
        <f t="shared" si="29"/>
        <v>40522</v>
      </c>
      <c r="M93" s="3">
        <f t="shared" si="30"/>
        <v>40339</v>
      </c>
      <c r="N93" s="9">
        <v>-141.590590152858</v>
      </c>
      <c r="O93" s="9">
        <v>-142.420684517994</v>
      </c>
      <c r="P93" s="9">
        <v>-141.50313478018401</v>
      </c>
      <c r="Q93" s="9">
        <v>-139.31195222723201</v>
      </c>
      <c r="R93" s="9">
        <v>-126.982506395759</v>
      </c>
      <c r="S93" s="9">
        <v>-122.38508492685401</v>
      </c>
      <c r="T93" s="9">
        <v>-127.172775590448</v>
      </c>
      <c r="U93" s="9">
        <v>-130.37886895686901</v>
      </c>
      <c r="V93" s="9">
        <v>-148.531290781075</v>
      </c>
      <c r="W93" s="9">
        <v>-161.371469874518</v>
      </c>
      <c r="X93" s="3">
        <v>40662</v>
      </c>
      <c r="Y93" s="7">
        <v>43.43</v>
      </c>
      <c r="Z93" s="8">
        <v>6320</v>
      </c>
      <c r="AB93" t="str">
        <f t="shared" si="31"/>
        <v xml:space="preserve">(A.Symbol = 'DNDN' and A.Date &gt;= '2010-6-10' and A.Date &lt;= '2015-6-10') or </v>
      </c>
    </row>
    <row r="94" spans="1:28" x14ac:dyDescent="0.25">
      <c r="A94" s="1" t="s">
        <v>44</v>
      </c>
      <c r="B94" s="5" t="s">
        <v>266</v>
      </c>
      <c r="C94" s="3">
        <v>42828</v>
      </c>
      <c r="D94" s="3">
        <f t="shared" si="21"/>
        <v>42646</v>
      </c>
      <c r="E94" s="3">
        <f t="shared" si="22"/>
        <v>42463</v>
      </c>
      <c r="F94" s="3">
        <f t="shared" si="23"/>
        <v>42280</v>
      </c>
      <c r="G94" s="3">
        <f t="shared" si="24"/>
        <v>42097</v>
      </c>
      <c r="H94" s="3">
        <f t="shared" si="25"/>
        <v>41915</v>
      </c>
      <c r="I94" s="3">
        <f t="shared" si="26"/>
        <v>41732</v>
      </c>
      <c r="J94" s="3">
        <f t="shared" si="27"/>
        <v>41550</v>
      </c>
      <c r="K94" s="3">
        <f t="shared" si="28"/>
        <v>41367</v>
      </c>
      <c r="L94" s="3">
        <f t="shared" si="29"/>
        <v>41185</v>
      </c>
      <c r="M94" s="3">
        <f t="shared" si="30"/>
        <v>41002</v>
      </c>
      <c r="N94" s="9">
        <v>-116.069620497627</v>
      </c>
      <c r="O94" s="9">
        <v>-142.71234836876999</v>
      </c>
      <c r="P94" s="9">
        <v>-119.048844723337</v>
      </c>
      <c r="Q94" s="9">
        <v>-141.46926227756401</v>
      </c>
      <c r="R94" s="9">
        <v>-116.35315902285799</v>
      </c>
      <c r="S94" s="9">
        <v>-140.998888674244</v>
      </c>
      <c r="T94" s="9">
        <v>-112.320383216868</v>
      </c>
      <c r="U94" s="9">
        <v>-140.01440316632801</v>
      </c>
      <c r="V94" s="9">
        <v>-115.802337665194</v>
      </c>
      <c r="W94" s="9">
        <v>-136.97195099804901</v>
      </c>
      <c r="X94" s="3">
        <v>41030</v>
      </c>
      <c r="Y94" s="7">
        <v>473.85</v>
      </c>
      <c r="Z94" s="8">
        <v>8605</v>
      </c>
      <c r="AB94" t="str">
        <f t="shared" si="31"/>
        <v xml:space="preserve">(A.Symbol = 'BTUUQ' and A.Date &gt;= '2012-4-3' and A.Date &lt;= '2017-4-3') or </v>
      </c>
    </row>
    <row r="95" spans="1:28" x14ac:dyDescent="0.25">
      <c r="A95" s="1" t="s">
        <v>211</v>
      </c>
      <c r="B95" s="5" t="s">
        <v>433</v>
      </c>
      <c r="C95" s="3">
        <v>42513</v>
      </c>
      <c r="D95" s="3">
        <f t="shared" si="21"/>
        <v>42331</v>
      </c>
      <c r="E95" s="3">
        <f t="shared" si="22"/>
        <v>42147</v>
      </c>
      <c r="F95" s="3">
        <f t="shared" si="23"/>
        <v>41966</v>
      </c>
      <c r="G95" s="3">
        <f t="shared" si="24"/>
        <v>41782</v>
      </c>
      <c r="H95" s="3">
        <f t="shared" si="25"/>
        <v>41601</v>
      </c>
      <c r="I95" s="3">
        <f t="shared" si="26"/>
        <v>41417</v>
      </c>
      <c r="J95" s="3">
        <f t="shared" si="27"/>
        <v>41236</v>
      </c>
      <c r="K95" s="3">
        <f t="shared" si="28"/>
        <v>41052</v>
      </c>
      <c r="L95" s="3">
        <f t="shared" si="29"/>
        <v>40870</v>
      </c>
      <c r="M95" s="3">
        <f t="shared" si="30"/>
        <v>40686</v>
      </c>
      <c r="N95" s="9">
        <v>-133.87204785884799</v>
      </c>
      <c r="O95" s="9">
        <v>-143.185054383184</v>
      </c>
      <c r="P95" s="9">
        <v>-151.05187598161501</v>
      </c>
      <c r="Q95" s="9">
        <v>-154.841810005871</v>
      </c>
      <c r="R95" s="9">
        <v>-167.62644409234801</v>
      </c>
      <c r="S95" s="9" t="s">
        <v>446</v>
      </c>
      <c r="T95" s="9" t="s">
        <v>446</v>
      </c>
      <c r="U95" s="9" t="s">
        <v>446</v>
      </c>
      <c r="V95" s="9" t="s">
        <v>446</v>
      </c>
      <c r="W95" s="9" t="s">
        <v>446</v>
      </c>
      <c r="X95" s="3">
        <v>41730</v>
      </c>
      <c r="Y95" s="7">
        <v>39.5</v>
      </c>
      <c r="Z95" s="8">
        <v>1046.7</v>
      </c>
      <c r="AB95" t="str">
        <f t="shared" si="31"/>
        <v xml:space="preserve">(A.Symbol = 'RCAP' and A.Date &gt;= '2011-5-23' and A.Date &lt;= '2016-5-23') or </v>
      </c>
    </row>
    <row r="96" spans="1:28" x14ac:dyDescent="0.25">
      <c r="A96" s="1" t="s">
        <v>200</v>
      </c>
      <c r="B96" s="5" t="s">
        <v>422</v>
      </c>
      <c r="C96" s="3">
        <v>40445</v>
      </c>
      <c r="D96" s="3">
        <f t="shared" si="21"/>
        <v>40261</v>
      </c>
      <c r="E96" s="3">
        <f t="shared" si="22"/>
        <v>40080</v>
      </c>
      <c r="F96" s="3">
        <f t="shared" si="23"/>
        <v>39896</v>
      </c>
      <c r="G96" s="3">
        <f t="shared" si="24"/>
        <v>39715</v>
      </c>
      <c r="H96" s="3">
        <f t="shared" si="25"/>
        <v>39531</v>
      </c>
      <c r="I96" s="3">
        <f t="shared" si="26"/>
        <v>39349</v>
      </c>
      <c r="J96" s="3">
        <f t="shared" si="27"/>
        <v>39165</v>
      </c>
      <c r="K96" s="3">
        <f t="shared" si="28"/>
        <v>38984</v>
      </c>
      <c r="L96" s="3">
        <f t="shared" si="29"/>
        <v>38800</v>
      </c>
      <c r="M96" s="3">
        <f t="shared" si="30"/>
        <v>38619</v>
      </c>
      <c r="N96" s="9">
        <v>-145.76081362118299</v>
      </c>
      <c r="O96" s="9">
        <v>-143.29268361980499</v>
      </c>
      <c r="P96" s="9">
        <v>-150.50055397077699</v>
      </c>
      <c r="Q96" s="9">
        <v>-141.19607258039099</v>
      </c>
      <c r="R96" s="9">
        <v>-166.751287031321</v>
      </c>
      <c r="S96" s="9">
        <v>-173.922164994756</v>
      </c>
      <c r="T96" s="9">
        <v>-176.750109080133</v>
      </c>
      <c r="U96" s="9">
        <v>-194.75177314298199</v>
      </c>
      <c r="V96" s="9">
        <v>-190.50867620077801</v>
      </c>
      <c r="W96" s="9">
        <v>-196.48440843747699</v>
      </c>
      <c r="X96" s="3">
        <v>39197</v>
      </c>
      <c r="Y96" s="7">
        <v>12.98</v>
      </c>
      <c r="Z96" s="8">
        <v>654.20000000000005</v>
      </c>
      <c r="AB96" t="str">
        <f t="shared" si="31"/>
        <v xml:space="preserve">(A.Symbol = 'NEXC' and A.Date &gt;= '2005-9-24' and A.Date &lt;= '2010-9-24') or </v>
      </c>
    </row>
    <row r="97" spans="1:28" x14ac:dyDescent="0.25">
      <c r="A97" s="1" t="s">
        <v>101</v>
      </c>
      <c r="B97" s="5" t="s">
        <v>323</v>
      </c>
      <c r="C97" s="3">
        <v>41361</v>
      </c>
      <c r="D97" s="3">
        <f t="shared" si="21"/>
        <v>41180</v>
      </c>
      <c r="E97" s="3">
        <f t="shared" si="22"/>
        <v>40996</v>
      </c>
      <c r="F97" s="3">
        <f t="shared" si="23"/>
        <v>40814</v>
      </c>
      <c r="G97" s="3">
        <f t="shared" si="24"/>
        <v>40630</v>
      </c>
      <c r="H97" s="3">
        <f t="shared" si="25"/>
        <v>40449</v>
      </c>
      <c r="I97" s="3">
        <f t="shared" si="26"/>
        <v>40265</v>
      </c>
      <c r="J97" s="3">
        <f t="shared" si="27"/>
        <v>40084</v>
      </c>
      <c r="K97" s="3">
        <f t="shared" si="28"/>
        <v>39900</v>
      </c>
      <c r="L97" s="3">
        <f t="shared" si="29"/>
        <v>39719</v>
      </c>
      <c r="M97" s="3">
        <f t="shared" si="30"/>
        <v>39535</v>
      </c>
      <c r="N97" s="9">
        <v>-120.38465905264</v>
      </c>
      <c r="O97" s="9">
        <v>-143.307108747428</v>
      </c>
      <c r="P97" s="9">
        <v>-107.019458622229</v>
      </c>
      <c r="Q97" s="9">
        <v>-144.37934559227199</v>
      </c>
      <c r="R97" s="9">
        <v>-109.795279778866</v>
      </c>
      <c r="S97" s="9">
        <v>-142.65245521893101</v>
      </c>
      <c r="T97" s="9">
        <v>-97.253150691294707</v>
      </c>
      <c r="U97" s="9">
        <v>-143.16850094133599</v>
      </c>
      <c r="V97" s="9">
        <v>-110.061892803596</v>
      </c>
      <c r="W97" s="9">
        <v>-142.61381543808099</v>
      </c>
      <c r="X97" s="3">
        <v>40085</v>
      </c>
      <c r="Y97" s="7">
        <v>7.67</v>
      </c>
      <c r="Z97" s="8">
        <v>172.9</v>
      </c>
      <c r="AB97" t="str">
        <f t="shared" si="31"/>
        <v xml:space="preserve">(A.Symbol = 'LNETQ' and A.Date &gt;= '2008-3-28' and A.Date &lt;= '2013-3-28') or </v>
      </c>
    </row>
    <row r="98" spans="1:28" x14ac:dyDescent="0.25">
      <c r="A98" s="1" t="s">
        <v>47</v>
      </c>
      <c r="B98" s="5" t="s">
        <v>269</v>
      </c>
      <c r="C98" s="3">
        <v>39791</v>
      </c>
      <c r="D98" s="3">
        <f t="shared" ref="D98:D129" si="32">DATE(YEAR($C98),MONTH($C98)-6,DAY($C98))</f>
        <v>39608</v>
      </c>
      <c r="E98" s="3">
        <f t="shared" ref="E98:E129" si="33">DATE(YEAR($C98)-1,MONTH($C98),DAY($C98))</f>
        <v>39425</v>
      </c>
      <c r="F98" s="3">
        <f t="shared" ref="F98:F129" si="34">DATE(YEAR($C98)-1,MONTH($C98)-6,DAY($C98))</f>
        <v>39242</v>
      </c>
      <c r="G98" s="3">
        <f t="shared" ref="G98:G129" si="35">DATE(YEAR($C98)-2,MONTH($C98),DAY($C98))</f>
        <v>39060</v>
      </c>
      <c r="H98" s="3">
        <f t="shared" ref="H98:H129" si="36">DATE(YEAR($C98)-2,MONTH($C98)-6,DAY($C98))</f>
        <v>38877</v>
      </c>
      <c r="I98" s="3">
        <f t="shared" ref="I98:I129" si="37">DATE(YEAR($C98)-3,MONTH($C98),DAY($C98))</f>
        <v>38695</v>
      </c>
      <c r="J98" s="3">
        <f t="shared" ref="J98:J129" si="38">DATE(YEAR($C98)-3,MONTH($C98)-6,DAY($C98))</f>
        <v>38512</v>
      </c>
      <c r="K98" s="3">
        <f t="shared" ref="K98:K129" si="39">DATE(YEAR($C98)-4,MONTH($C98),DAY($C98))</f>
        <v>38330</v>
      </c>
      <c r="L98" s="3">
        <f t="shared" ref="L98:L129" si="40">DATE(YEAR($C98)-4,MONTH($C98)-6,DAY($C98))</f>
        <v>38147</v>
      </c>
      <c r="M98" s="3">
        <f t="shared" ref="M98:M129" si="41">DATE(YEAR($C98)-5,MONTH($C98),DAY($C98))</f>
        <v>37964</v>
      </c>
      <c r="N98" s="9">
        <v>-185.294123043534</v>
      </c>
      <c r="O98" s="9">
        <v>-143.42166253375299</v>
      </c>
      <c r="P98" s="9">
        <v>-138.70182461292501</v>
      </c>
      <c r="Q98" s="9">
        <v>-138.419654634729</v>
      </c>
      <c r="R98" s="9">
        <v>-140.639200074526</v>
      </c>
      <c r="S98" s="9">
        <v>-146.15824552880201</v>
      </c>
      <c r="T98" s="9">
        <v>-148.11777915515901</v>
      </c>
      <c r="U98" s="9">
        <v>-148.474300577348</v>
      </c>
      <c r="V98" s="9">
        <v>-150.76888761227099</v>
      </c>
      <c r="W98" s="9">
        <v>-152.44147515408099</v>
      </c>
      <c r="X98" s="3">
        <v>38932</v>
      </c>
      <c r="Y98" s="7">
        <v>39.35</v>
      </c>
      <c r="Z98" s="8">
        <v>963.8</v>
      </c>
      <c r="AB98" t="str">
        <f t="shared" si="31"/>
        <v xml:space="preserve">(A.Symbol = 'PFFBQ' and A.Date &gt;= '2003-12-9' and A.Date &lt;= '2008-12-9') or </v>
      </c>
    </row>
    <row r="99" spans="1:28" x14ac:dyDescent="0.25">
      <c r="A99" s="1" t="s">
        <v>80</v>
      </c>
      <c r="B99" s="5" t="s">
        <v>302</v>
      </c>
      <c r="C99" s="3">
        <v>39126</v>
      </c>
      <c r="D99" s="3">
        <f t="shared" si="32"/>
        <v>38942</v>
      </c>
      <c r="E99" s="3">
        <f t="shared" si="33"/>
        <v>38761</v>
      </c>
      <c r="F99" s="3">
        <f t="shared" si="34"/>
        <v>38577</v>
      </c>
      <c r="G99" s="3">
        <f t="shared" si="35"/>
        <v>38396</v>
      </c>
      <c r="H99" s="3">
        <f t="shared" si="36"/>
        <v>38212</v>
      </c>
      <c r="I99" s="3">
        <f t="shared" si="37"/>
        <v>38030</v>
      </c>
      <c r="J99" s="3">
        <f t="shared" si="38"/>
        <v>37846</v>
      </c>
      <c r="K99" s="3">
        <f t="shared" si="39"/>
        <v>37665</v>
      </c>
      <c r="L99" s="3">
        <f t="shared" si="40"/>
        <v>37481</v>
      </c>
      <c r="M99" s="3">
        <f t="shared" si="41"/>
        <v>37300</v>
      </c>
      <c r="N99" s="9">
        <v>-131.86095995909699</v>
      </c>
      <c r="O99" s="9">
        <v>-144.16508243506499</v>
      </c>
      <c r="P99" s="9">
        <v>-145.94473681428701</v>
      </c>
      <c r="Q99" s="9">
        <v>-148.18900786760099</v>
      </c>
      <c r="R99" s="9">
        <v>-150.73707496563699</v>
      </c>
      <c r="S99" s="9">
        <v>-152.80905872902699</v>
      </c>
      <c r="T99" s="9">
        <v>-153.64891008644</v>
      </c>
      <c r="U99" s="9">
        <v>-155.642263963397</v>
      </c>
      <c r="V99" s="9">
        <v>-157.248868279193</v>
      </c>
      <c r="W99" s="9">
        <v>-146.34639266119899</v>
      </c>
      <c r="X99" s="3">
        <v>37323</v>
      </c>
      <c r="Y99" s="7">
        <v>25.06</v>
      </c>
      <c r="Z99" s="8">
        <v>4338.7</v>
      </c>
      <c r="AB99" t="str">
        <f t="shared" si="31"/>
        <v xml:space="preserve">(A.Symbol = 'ADELQ' and A.Date &gt;= '2002-2-13' and A.Date &lt;= '2007-2-13') or </v>
      </c>
    </row>
    <row r="100" spans="1:28" x14ac:dyDescent="0.25">
      <c r="A100" s="1" t="s">
        <v>100</v>
      </c>
      <c r="B100" s="5" t="s">
        <v>322</v>
      </c>
      <c r="C100" s="3">
        <v>41703</v>
      </c>
      <c r="D100" s="3">
        <f t="shared" si="32"/>
        <v>41522</v>
      </c>
      <c r="E100" s="3">
        <f t="shared" si="33"/>
        <v>41338</v>
      </c>
      <c r="F100" s="3">
        <f t="shared" si="34"/>
        <v>41157</v>
      </c>
      <c r="G100" s="3">
        <f t="shared" si="35"/>
        <v>40973</v>
      </c>
      <c r="H100" s="3">
        <f t="shared" si="36"/>
        <v>40791</v>
      </c>
      <c r="I100" s="3">
        <f t="shared" si="37"/>
        <v>40607</v>
      </c>
      <c r="J100" s="3">
        <f t="shared" si="38"/>
        <v>40426</v>
      </c>
      <c r="K100" s="3">
        <f t="shared" si="39"/>
        <v>40242</v>
      </c>
      <c r="L100" s="3">
        <f t="shared" si="40"/>
        <v>40061</v>
      </c>
      <c r="M100" s="3">
        <f t="shared" si="41"/>
        <v>39877</v>
      </c>
      <c r="N100" s="9">
        <v>-179.26695814033599</v>
      </c>
      <c r="O100" s="9">
        <v>-144.63967668856699</v>
      </c>
      <c r="P100" s="9">
        <v>-138.10891450838</v>
      </c>
      <c r="Q100" s="9">
        <v>-147.769054526036</v>
      </c>
      <c r="R100" s="9">
        <v>-128.859977090928</v>
      </c>
      <c r="S100" s="9">
        <v>-147.80524088481701</v>
      </c>
      <c r="T100" s="9">
        <v>-149.29737170012399</v>
      </c>
      <c r="U100" s="9">
        <v>-155.98788567525401</v>
      </c>
      <c r="V100" s="9">
        <v>-150.19691518055001</v>
      </c>
      <c r="W100" s="9">
        <v>-148.37384040308501</v>
      </c>
      <c r="X100" s="3">
        <v>39899</v>
      </c>
      <c r="Y100" s="7">
        <v>2.2999999999999998</v>
      </c>
      <c r="Z100" s="8">
        <v>282.3</v>
      </c>
      <c r="AB100" t="str">
        <f t="shared" si="31"/>
        <v xml:space="preserve">(A.Symbol = 'VLNCQ' and A.Date &gt;= '2009-3-5' and A.Date &lt;= '2014-3-5') or </v>
      </c>
    </row>
    <row r="101" spans="1:28" x14ac:dyDescent="0.25">
      <c r="A101" s="1" t="s">
        <v>112</v>
      </c>
      <c r="B101" s="5" t="s">
        <v>334</v>
      </c>
      <c r="C101" s="3">
        <v>41625</v>
      </c>
      <c r="D101" s="3">
        <f t="shared" si="32"/>
        <v>41442</v>
      </c>
      <c r="E101" s="3">
        <f t="shared" si="33"/>
        <v>41260</v>
      </c>
      <c r="F101" s="3">
        <f t="shared" si="34"/>
        <v>41077</v>
      </c>
      <c r="G101" s="3">
        <f t="shared" si="35"/>
        <v>40894</v>
      </c>
      <c r="H101" s="3">
        <f t="shared" si="36"/>
        <v>40711</v>
      </c>
      <c r="I101" s="3">
        <f t="shared" si="37"/>
        <v>40529</v>
      </c>
      <c r="J101" s="3">
        <f t="shared" si="38"/>
        <v>40346</v>
      </c>
      <c r="K101" s="3">
        <f t="shared" si="39"/>
        <v>40164</v>
      </c>
      <c r="L101" s="3">
        <f t="shared" si="40"/>
        <v>39981</v>
      </c>
      <c r="M101" s="3">
        <f t="shared" si="41"/>
        <v>39799</v>
      </c>
      <c r="N101" s="9">
        <v>-147.258149083094</v>
      </c>
      <c r="O101" s="9">
        <v>-145.05967292165499</v>
      </c>
      <c r="P101" s="9">
        <v>-137.92417880523001</v>
      </c>
      <c r="Q101" s="9">
        <v>-140.03137929582101</v>
      </c>
      <c r="R101" s="9">
        <v>-142.80594126823101</v>
      </c>
      <c r="S101" s="9">
        <v>-130.16224918628001</v>
      </c>
      <c r="T101" s="9">
        <v>-137.46175555152399</v>
      </c>
      <c r="U101" s="9">
        <v>-143.13294385331699</v>
      </c>
      <c r="V101" s="9">
        <v>-163.89035494626901</v>
      </c>
      <c r="W101" s="9">
        <v>-177.321648172083</v>
      </c>
      <c r="X101" s="3">
        <v>40575</v>
      </c>
      <c r="Y101" s="7">
        <v>28.44</v>
      </c>
      <c r="Z101" s="8">
        <v>2587.9</v>
      </c>
      <c r="AB101" t="str">
        <f t="shared" si="31"/>
        <v xml:space="preserve">(A.Symbol = 'PCXCQ' and A.Date &gt;= '2008-12-17' and A.Date &lt;= '2013-12-17') or </v>
      </c>
    </row>
    <row r="102" spans="1:28" x14ac:dyDescent="0.25">
      <c r="A102" s="1" t="s">
        <v>15</v>
      </c>
      <c r="B102" s="5" t="s">
        <v>237</v>
      </c>
      <c r="C102" s="3">
        <v>42298</v>
      </c>
      <c r="D102" s="3">
        <f t="shared" si="32"/>
        <v>42115</v>
      </c>
      <c r="E102" s="3">
        <f t="shared" si="33"/>
        <v>41933</v>
      </c>
      <c r="F102" s="3">
        <f t="shared" si="34"/>
        <v>41750</v>
      </c>
      <c r="G102" s="3">
        <f t="shared" si="35"/>
        <v>41568</v>
      </c>
      <c r="H102" s="3">
        <f t="shared" si="36"/>
        <v>41385</v>
      </c>
      <c r="I102" s="3">
        <f t="shared" si="37"/>
        <v>41203</v>
      </c>
      <c r="J102" s="3">
        <f t="shared" si="38"/>
        <v>41020</v>
      </c>
      <c r="K102" s="3">
        <f t="shared" si="39"/>
        <v>40837</v>
      </c>
      <c r="L102" s="3">
        <f t="shared" si="40"/>
        <v>40654</v>
      </c>
      <c r="M102" s="3">
        <f t="shared" si="41"/>
        <v>40472</v>
      </c>
      <c r="N102" s="9">
        <v>-156.770006400455</v>
      </c>
      <c r="O102" s="9">
        <v>-145.284639295321</v>
      </c>
      <c r="P102" s="9">
        <v>-162.70754561775399</v>
      </c>
      <c r="Q102" s="9">
        <v>-153.15572601453701</v>
      </c>
      <c r="R102" s="9">
        <v>-150.963425221281</v>
      </c>
      <c r="S102" s="9">
        <v>-150.98318648427599</v>
      </c>
      <c r="T102" s="9">
        <v>-169.521278759578</v>
      </c>
      <c r="U102" s="9">
        <v>-143.94349487013699</v>
      </c>
      <c r="V102" s="9">
        <v>-186.125864166642</v>
      </c>
      <c r="W102" s="9">
        <v>-158.67599399891401</v>
      </c>
      <c r="X102" s="3">
        <v>40806</v>
      </c>
      <c r="Y102" s="7">
        <v>45.11</v>
      </c>
      <c r="Z102" s="8">
        <v>4024.5</v>
      </c>
      <c r="AB102" t="str">
        <f t="shared" si="31"/>
        <v xml:space="preserve">(A.Symbol = 'ANV' and A.Date &gt;= '2010-10-21' and A.Date &lt;= '2015-10-21') or </v>
      </c>
    </row>
    <row r="103" spans="1:28" x14ac:dyDescent="0.25">
      <c r="A103" s="1" t="s">
        <v>98</v>
      </c>
      <c r="B103" s="5" t="s">
        <v>320</v>
      </c>
      <c r="C103" s="3">
        <v>40771</v>
      </c>
      <c r="D103" s="3">
        <f t="shared" si="32"/>
        <v>40590</v>
      </c>
      <c r="E103" s="3">
        <f t="shared" si="33"/>
        <v>40406</v>
      </c>
      <c r="F103" s="3">
        <f t="shared" si="34"/>
        <v>40225</v>
      </c>
      <c r="G103" s="3">
        <f t="shared" si="35"/>
        <v>40041</v>
      </c>
      <c r="H103" s="3">
        <f t="shared" si="36"/>
        <v>39860</v>
      </c>
      <c r="I103" s="3">
        <f t="shared" si="37"/>
        <v>39676</v>
      </c>
      <c r="J103" s="3">
        <f t="shared" si="38"/>
        <v>39494</v>
      </c>
      <c r="K103" s="3">
        <f t="shared" si="39"/>
        <v>39310</v>
      </c>
      <c r="L103" s="3">
        <f t="shared" si="40"/>
        <v>39129</v>
      </c>
      <c r="M103" s="3">
        <f t="shared" si="41"/>
        <v>38945</v>
      </c>
      <c r="N103" s="9">
        <v>-144.90875714392399</v>
      </c>
      <c r="O103" s="9">
        <v>-145.45812198852599</v>
      </c>
      <c r="P103" s="9">
        <v>-154.11463307449699</v>
      </c>
      <c r="Q103" s="9">
        <v>-148.11148999169399</v>
      </c>
      <c r="R103" s="9">
        <v>-146.23075437589401</v>
      </c>
      <c r="S103" s="9">
        <v>-147.745273161299</v>
      </c>
      <c r="T103" s="9">
        <v>-136.57665708114499</v>
      </c>
      <c r="U103" s="9">
        <v>-136.12635587399001</v>
      </c>
      <c r="V103" s="9">
        <v>-147.89813520729101</v>
      </c>
      <c r="W103" s="9">
        <v>-143.39278052614199</v>
      </c>
      <c r="X103" s="3">
        <v>39056</v>
      </c>
      <c r="Y103" s="7">
        <v>36.950000000000003</v>
      </c>
      <c r="Z103" s="8">
        <v>1259.9000000000001</v>
      </c>
      <c r="AB103" t="str">
        <f t="shared" si="31"/>
        <v xml:space="preserve">(A.Symbol = 'JTX' and A.Date &gt;= '2006-8-16' and A.Date &lt;= '2011-8-16') or </v>
      </c>
    </row>
    <row r="104" spans="1:28" x14ac:dyDescent="0.25">
      <c r="A104" s="1" t="s">
        <v>125</v>
      </c>
      <c r="B104" s="5" t="s">
        <v>347</v>
      </c>
      <c r="C104" s="3">
        <v>39891</v>
      </c>
      <c r="D104" s="3">
        <f t="shared" si="32"/>
        <v>39710</v>
      </c>
      <c r="E104" s="3">
        <f t="shared" si="33"/>
        <v>39526</v>
      </c>
      <c r="F104" s="3">
        <f t="shared" si="34"/>
        <v>39344</v>
      </c>
      <c r="G104" s="3">
        <f t="shared" si="35"/>
        <v>39160</v>
      </c>
      <c r="H104" s="3">
        <f t="shared" si="36"/>
        <v>38979</v>
      </c>
      <c r="I104" s="3">
        <f t="shared" si="37"/>
        <v>38795</v>
      </c>
      <c r="J104" s="3">
        <f t="shared" si="38"/>
        <v>38614</v>
      </c>
      <c r="K104" s="3">
        <f t="shared" si="39"/>
        <v>38430</v>
      </c>
      <c r="L104" s="3">
        <f t="shared" si="40"/>
        <v>38249</v>
      </c>
      <c r="M104" s="3">
        <f t="shared" si="41"/>
        <v>38065</v>
      </c>
      <c r="N104" s="9">
        <v>-108.713991515573</v>
      </c>
      <c r="O104" s="9">
        <v>-145.518579782155</v>
      </c>
      <c r="P104" s="9">
        <v>-107.994585301193</v>
      </c>
      <c r="Q104" s="9">
        <v>-145.55177522937899</v>
      </c>
      <c r="R104" s="9">
        <v>-106.011799184373</v>
      </c>
      <c r="S104" s="9">
        <v>-147.12303480720001</v>
      </c>
      <c r="T104" s="9">
        <v>-105.299105622106</v>
      </c>
      <c r="U104" s="9">
        <v>-147.357335055145</v>
      </c>
      <c r="V104" s="9">
        <v>-105.873755858179</v>
      </c>
      <c r="W104" s="9">
        <v>-112.929008215614</v>
      </c>
      <c r="X104" s="3">
        <v>38082</v>
      </c>
      <c r="Y104" s="7">
        <v>8.75</v>
      </c>
      <c r="Z104" s="8">
        <v>777.4</v>
      </c>
      <c r="AB104" t="str">
        <f t="shared" si="31"/>
        <v xml:space="preserve">(A.Symbol = 'PRTLQ' and A.Date &gt;= '2004-3-19' and A.Date &lt;= '2009-3-19') or </v>
      </c>
    </row>
    <row r="105" spans="1:28" x14ac:dyDescent="0.25">
      <c r="A105" s="1" t="s">
        <v>93</v>
      </c>
      <c r="B105" s="5" t="s">
        <v>315</v>
      </c>
      <c r="C105" s="3">
        <v>39506</v>
      </c>
      <c r="D105" s="3">
        <f t="shared" si="32"/>
        <v>39322</v>
      </c>
      <c r="E105" s="3">
        <f t="shared" si="33"/>
        <v>39141</v>
      </c>
      <c r="F105" s="3">
        <f t="shared" si="34"/>
        <v>38957</v>
      </c>
      <c r="G105" s="3">
        <f t="shared" si="35"/>
        <v>38776</v>
      </c>
      <c r="H105" s="3">
        <f t="shared" si="36"/>
        <v>38592</v>
      </c>
      <c r="I105" s="3">
        <f t="shared" si="37"/>
        <v>38411</v>
      </c>
      <c r="J105" s="3">
        <f t="shared" si="38"/>
        <v>38227</v>
      </c>
      <c r="K105" s="3">
        <f t="shared" si="39"/>
        <v>38045</v>
      </c>
      <c r="L105" s="3">
        <f t="shared" si="40"/>
        <v>37861</v>
      </c>
      <c r="M105" s="3">
        <f t="shared" si="41"/>
        <v>37680</v>
      </c>
      <c r="N105" s="9">
        <v>-123.556048169926</v>
      </c>
      <c r="O105" s="9">
        <v>-145.61321867706999</v>
      </c>
      <c r="P105" s="9">
        <v>-122.58902722929</v>
      </c>
      <c r="Q105" s="9">
        <v>-148.576298010394</v>
      </c>
      <c r="R105" s="9">
        <v>-134.26141277294201</v>
      </c>
      <c r="S105" s="9">
        <v>-156.732485212916</v>
      </c>
      <c r="T105" s="9">
        <v>-138.965938058153</v>
      </c>
      <c r="U105" s="9">
        <v>-160.652788872679</v>
      </c>
      <c r="V105" s="9">
        <v>-138.727267465561</v>
      </c>
      <c r="W105" s="9">
        <v>-164.09900764603199</v>
      </c>
      <c r="X105" s="3">
        <v>37869</v>
      </c>
      <c r="Y105" s="7">
        <v>4.96</v>
      </c>
      <c r="Z105" s="8">
        <v>518.6</v>
      </c>
      <c r="AB105" t="str">
        <f t="shared" si="31"/>
        <v xml:space="preserve">(A.Symbol = 'SOLUQ' and A.Date &gt;= '2003-2-28' and A.Date &lt;= '2008-2-28') or </v>
      </c>
    </row>
    <row r="106" spans="1:28" x14ac:dyDescent="0.25">
      <c r="A106" s="1" t="s">
        <v>182</v>
      </c>
      <c r="B106" s="5" t="s">
        <v>404</v>
      </c>
      <c r="C106" s="3">
        <v>38783</v>
      </c>
      <c r="D106" s="3">
        <f t="shared" si="32"/>
        <v>38602</v>
      </c>
      <c r="E106" s="3">
        <f t="shared" si="33"/>
        <v>38418</v>
      </c>
      <c r="F106" s="3">
        <f t="shared" si="34"/>
        <v>38237</v>
      </c>
      <c r="G106" s="3">
        <f t="shared" si="35"/>
        <v>38053</v>
      </c>
      <c r="H106" s="3">
        <f t="shared" si="36"/>
        <v>37871</v>
      </c>
      <c r="I106" s="3">
        <f t="shared" si="37"/>
        <v>37687</v>
      </c>
      <c r="J106" s="3">
        <f t="shared" si="38"/>
        <v>37506</v>
      </c>
      <c r="K106" s="3">
        <f t="shared" si="39"/>
        <v>37322</v>
      </c>
      <c r="L106" s="3">
        <f t="shared" si="40"/>
        <v>37141</v>
      </c>
      <c r="M106" s="3">
        <f t="shared" si="41"/>
        <v>36957</v>
      </c>
      <c r="N106" s="9">
        <v>-147.76278344583901</v>
      </c>
      <c r="O106" s="9">
        <v>-146.32026661802001</v>
      </c>
      <c r="P106" s="9">
        <v>-146.28996985828499</v>
      </c>
      <c r="Q106" s="9">
        <v>-148.01671830628001</v>
      </c>
      <c r="R106" s="9">
        <v>-145.202291232097</v>
      </c>
      <c r="S106" s="9">
        <v>-147.624871349991</v>
      </c>
      <c r="T106" s="9">
        <v>-151.62836285077501</v>
      </c>
      <c r="U106" s="9">
        <v>-135.59234603167499</v>
      </c>
      <c r="V106" s="9">
        <v>-119.63681695062699</v>
      </c>
      <c r="W106" s="9">
        <v>-129.42066949359199</v>
      </c>
      <c r="X106" s="3">
        <v>38006</v>
      </c>
      <c r="Y106" s="7">
        <v>31.5</v>
      </c>
      <c r="Z106" s="8">
        <v>877.4</v>
      </c>
      <c r="AB106" t="str">
        <f t="shared" si="31"/>
        <v xml:space="preserve">(A.Symbol = 'AAII' and A.Date &gt;= '2001-3-7' and A.Date &lt;= '2006-3-7') or </v>
      </c>
    </row>
    <row r="107" spans="1:28" x14ac:dyDescent="0.25">
      <c r="A107" s="1" t="s">
        <v>197</v>
      </c>
      <c r="B107" s="5" t="s">
        <v>419</v>
      </c>
      <c r="C107" s="3">
        <v>42655</v>
      </c>
      <c r="D107" s="3">
        <f t="shared" si="32"/>
        <v>42472</v>
      </c>
      <c r="E107" s="3">
        <f t="shared" si="33"/>
        <v>42289</v>
      </c>
      <c r="F107" s="3">
        <f t="shared" si="34"/>
        <v>42106</v>
      </c>
      <c r="G107" s="3">
        <f t="shared" si="35"/>
        <v>41924</v>
      </c>
      <c r="H107" s="3">
        <f t="shared" si="36"/>
        <v>41741</v>
      </c>
      <c r="I107" s="3">
        <f t="shared" si="37"/>
        <v>41559</v>
      </c>
      <c r="J107" s="3">
        <f t="shared" si="38"/>
        <v>41376</v>
      </c>
      <c r="K107" s="3">
        <f t="shared" si="39"/>
        <v>41194</v>
      </c>
      <c r="L107" s="3">
        <f t="shared" si="40"/>
        <v>41011</v>
      </c>
      <c r="M107" s="3">
        <f t="shared" si="41"/>
        <v>40828</v>
      </c>
      <c r="N107" s="9">
        <v>-170.505162594403</v>
      </c>
      <c r="O107" s="9">
        <v>-146.39539223190499</v>
      </c>
      <c r="P107" s="9">
        <v>-148.71818942090999</v>
      </c>
      <c r="Q107" s="9">
        <v>-138.63510111818599</v>
      </c>
      <c r="R107" s="9">
        <v>-143.93591276451201</v>
      </c>
      <c r="S107" s="9">
        <v>-143.69550061881</v>
      </c>
      <c r="T107" s="9">
        <v>-150.763424690476</v>
      </c>
      <c r="U107" s="9">
        <v>-144.74298580965899</v>
      </c>
      <c r="V107" s="9">
        <v>-149.80310220094299</v>
      </c>
      <c r="W107" s="9">
        <v>-143.51148256425</v>
      </c>
      <c r="X107" s="3">
        <v>41806</v>
      </c>
      <c r="Y107" s="7">
        <v>29.6</v>
      </c>
      <c r="Z107" s="8">
        <v>1310.7</v>
      </c>
      <c r="AB107" t="str">
        <f t="shared" si="31"/>
        <v xml:space="preserve">(A.Symbol = 'GDPM' and A.Date &gt;= '2011-10-12' and A.Date &lt;= '2016-10-12') or </v>
      </c>
    </row>
    <row r="108" spans="1:28" x14ac:dyDescent="0.25">
      <c r="A108" s="1" t="s">
        <v>204</v>
      </c>
      <c r="B108" s="5" t="s">
        <v>426</v>
      </c>
      <c r="C108" s="3">
        <v>43507</v>
      </c>
      <c r="D108" s="3">
        <f t="shared" si="32"/>
        <v>43323</v>
      </c>
      <c r="E108" s="3">
        <f t="shared" si="33"/>
        <v>43142</v>
      </c>
      <c r="F108" s="3">
        <f t="shared" si="34"/>
        <v>42958</v>
      </c>
      <c r="G108" s="3">
        <f t="shared" si="35"/>
        <v>42777</v>
      </c>
      <c r="H108" s="3">
        <f t="shared" si="36"/>
        <v>42593</v>
      </c>
      <c r="I108" s="3">
        <f t="shared" si="37"/>
        <v>42411</v>
      </c>
      <c r="J108" s="3">
        <f t="shared" si="38"/>
        <v>42227</v>
      </c>
      <c r="K108" s="3">
        <f t="shared" si="39"/>
        <v>42046</v>
      </c>
      <c r="L108" s="3">
        <f t="shared" si="40"/>
        <v>41862</v>
      </c>
      <c r="M108" s="3">
        <f t="shared" si="41"/>
        <v>41681</v>
      </c>
      <c r="N108" s="9">
        <v>-138.06078539790499</v>
      </c>
      <c r="O108" s="9">
        <v>-146.42212828353601</v>
      </c>
      <c r="P108" s="9">
        <v>-137.07963940874299</v>
      </c>
      <c r="Q108" s="9">
        <v>-136.84118453502899</v>
      </c>
      <c r="R108" s="9">
        <v>-134.80826181113599</v>
      </c>
      <c r="S108" s="9">
        <v>-137.638389084251</v>
      </c>
      <c r="T108" s="9">
        <v>-129.49164160908799</v>
      </c>
      <c r="U108" s="9">
        <v>-130.99291271669199</v>
      </c>
      <c r="V108" s="9">
        <v>-133.438709627317</v>
      </c>
      <c r="W108" s="9">
        <v>-161.30537605925301</v>
      </c>
      <c r="X108" s="3">
        <v>41836</v>
      </c>
      <c r="Y108" s="7">
        <v>12.066000000000001</v>
      </c>
      <c r="Z108" s="8">
        <v>57.014299999999999</v>
      </c>
      <c r="AB108" t="str">
        <f t="shared" si="31"/>
        <v xml:space="preserve">(A.Symbol = 'HPHW' and A.Date &gt;= '2014-2-11' and A.Date &lt;= '2019-2-11') or </v>
      </c>
    </row>
    <row r="109" spans="1:28" x14ac:dyDescent="0.25">
      <c r="A109" s="1" t="s">
        <v>209</v>
      </c>
      <c r="B109" s="5" t="s">
        <v>431</v>
      </c>
      <c r="C109" s="3">
        <v>42954</v>
      </c>
      <c r="D109" s="3">
        <f t="shared" si="32"/>
        <v>42773</v>
      </c>
      <c r="E109" s="3">
        <f t="shared" si="33"/>
        <v>42589</v>
      </c>
      <c r="F109" s="3">
        <f t="shared" si="34"/>
        <v>42407</v>
      </c>
      <c r="G109" s="3">
        <f t="shared" si="35"/>
        <v>42223</v>
      </c>
      <c r="H109" s="3">
        <f t="shared" si="36"/>
        <v>42042</v>
      </c>
      <c r="I109" s="3">
        <f t="shared" si="37"/>
        <v>41858</v>
      </c>
      <c r="J109" s="3">
        <f t="shared" si="38"/>
        <v>41677</v>
      </c>
      <c r="K109" s="3">
        <f t="shared" si="39"/>
        <v>41493</v>
      </c>
      <c r="L109" s="3">
        <f t="shared" si="40"/>
        <v>41312</v>
      </c>
      <c r="M109" s="3">
        <f t="shared" si="41"/>
        <v>41128</v>
      </c>
      <c r="N109" s="9">
        <v>-159.53209636191701</v>
      </c>
      <c r="O109" s="9">
        <v>-147.047959720059</v>
      </c>
      <c r="P109" s="9">
        <v>-140.38193942224299</v>
      </c>
      <c r="Q109" s="9">
        <v>-145.22424737873399</v>
      </c>
      <c r="R109" s="9">
        <v>-148.62047084513199</v>
      </c>
      <c r="S109" s="9">
        <v>-150.50321101399101</v>
      </c>
      <c r="T109" s="9">
        <v>-154.148762490531</v>
      </c>
      <c r="U109" s="9">
        <v>-159.09614282879701</v>
      </c>
      <c r="V109" s="9">
        <v>-140.60836394699299</v>
      </c>
      <c r="W109" s="9">
        <v>-148.53419223907099</v>
      </c>
      <c r="X109" s="3">
        <v>41169</v>
      </c>
      <c r="Y109" s="7">
        <v>49.1</v>
      </c>
      <c r="Z109" s="8">
        <v>744.9</v>
      </c>
      <c r="AB109" t="str">
        <f t="shared" si="31"/>
        <v xml:space="preserve">(A.Symbol = 'NESCQ' and A.Date &gt;= '2012-8-7' and A.Date &lt;= '2017-8-7') or </v>
      </c>
    </row>
    <row r="110" spans="1:28" x14ac:dyDescent="0.25">
      <c r="A110" s="1" t="s">
        <v>96</v>
      </c>
      <c r="B110" s="5" t="s">
        <v>318</v>
      </c>
      <c r="C110" s="3">
        <v>42300</v>
      </c>
      <c r="D110" s="3">
        <f t="shared" si="32"/>
        <v>42117</v>
      </c>
      <c r="E110" s="3">
        <f t="shared" si="33"/>
        <v>41935</v>
      </c>
      <c r="F110" s="3">
        <f t="shared" si="34"/>
        <v>41752</v>
      </c>
      <c r="G110" s="3">
        <f t="shared" si="35"/>
        <v>41570</v>
      </c>
      <c r="H110" s="3">
        <f t="shared" si="36"/>
        <v>41387</v>
      </c>
      <c r="I110" s="3">
        <f t="shared" si="37"/>
        <v>41205</v>
      </c>
      <c r="J110" s="3">
        <f t="shared" si="38"/>
        <v>41022</v>
      </c>
      <c r="K110" s="3">
        <f t="shared" si="39"/>
        <v>40839</v>
      </c>
      <c r="L110" s="3">
        <f t="shared" si="40"/>
        <v>40656</v>
      </c>
      <c r="M110" s="3">
        <f t="shared" si="41"/>
        <v>40474</v>
      </c>
      <c r="N110" s="9">
        <v>-190.371099076028</v>
      </c>
      <c r="O110" s="9">
        <v>-147.28311657385001</v>
      </c>
      <c r="P110" s="9">
        <v>-149.71031233299701</v>
      </c>
      <c r="Q110" s="9">
        <v>-155.10074852846401</v>
      </c>
      <c r="R110" s="9">
        <v>-156.858809512758</v>
      </c>
      <c r="S110" s="9">
        <v>-152.05230630669601</v>
      </c>
      <c r="T110" s="9">
        <v>-149.90505689171101</v>
      </c>
      <c r="U110" s="9">
        <v>-149.37792193361599</v>
      </c>
      <c r="V110" s="9">
        <v>-151.01172239637501</v>
      </c>
      <c r="W110" s="9">
        <v>-152.168399476074</v>
      </c>
      <c r="X110" s="3">
        <v>40490</v>
      </c>
      <c r="Y110" s="7">
        <v>17.75</v>
      </c>
      <c r="Z110" s="8">
        <v>630.6</v>
      </c>
      <c r="AB110" t="str">
        <f t="shared" si="31"/>
        <v xml:space="preserve">(A.Symbol = 'GSKNF' and A.Date &gt;= '2010-10-23' and A.Date &lt;= '2015-10-23') or </v>
      </c>
    </row>
    <row r="111" spans="1:28" x14ac:dyDescent="0.25">
      <c r="A111" s="1" t="s">
        <v>152</v>
      </c>
      <c r="B111" s="5" t="s">
        <v>374</v>
      </c>
      <c r="C111" s="3">
        <v>42664</v>
      </c>
      <c r="D111" s="3">
        <f t="shared" si="32"/>
        <v>42481</v>
      </c>
      <c r="E111" s="3">
        <f t="shared" si="33"/>
        <v>42298</v>
      </c>
      <c r="F111" s="3">
        <f t="shared" si="34"/>
        <v>42115</v>
      </c>
      <c r="G111" s="3">
        <f t="shared" si="35"/>
        <v>41933</v>
      </c>
      <c r="H111" s="3">
        <f t="shared" si="36"/>
        <v>41750</v>
      </c>
      <c r="I111" s="3">
        <f t="shared" si="37"/>
        <v>41568</v>
      </c>
      <c r="J111" s="3">
        <f t="shared" si="38"/>
        <v>41385</v>
      </c>
      <c r="K111" s="3">
        <f t="shared" si="39"/>
        <v>41203</v>
      </c>
      <c r="L111" s="3">
        <f t="shared" si="40"/>
        <v>41020</v>
      </c>
      <c r="M111" s="3">
        <f t="shared" si="41"/>
        <v>40837</v>
      </c>
      <c r="N111" s="9">
        <v>-181.38572443756601</v>
      </c>
      <c r="O111" s="9">
        <v>-147.396570175314</v>
      </c>
      <c r="P111" s="9">
        <v>-163.41819223800599</v>
      </c>
      <c r="Q111" s="9">
        <v>-165.143959475548</v>
      </c>
      <c r="R111" s="9">
        <v>-181.761780845125</v>
      </c>
      <c r="S111" s="9">
        <v>-185.08903518805599</v>
      </c>
      <c r="T111" s="9">
        <v>-199.271280677042</v>
      </c>
      <c r="U111" s="9">
        <v>-191.318438958716</v>
      </c>
      <c r="V111" s="9">
        <v>-207.99833779955699</v>
      </c>
      <c r="W111" s="9" t="s">
        <v>446</v>
      </c>
      <c r="X111" s="3">
        <v>41026</v>
      </c>
      <c r="Y111" s="7">
        <v>163.5</v>
      </c>
      <c r="Z111" s="8">
        <v>1086</v>
      </c>
      <c r="AB111" t="str">
        <f t="shared" si="31"/>
        <v xml:space="preserve">(A.Symbol = 'MPOYQ' and A.Date &gt;= '2011-10-21' and A.Date &lt;= '2016-10-21') or </v>
      </c>
    </row>
    <row r="112" spans="1:28" x14ac:dyDescent="0.25">
      <c r="A112" s="1" t="s">
        <v>86</v>
      </c>
      <c r="B112" s="5" t="s">
        <v>308</v>
      </c>
      <c r="C112" s="3">
        <v>43229</v>
      </c>
      <c r="D112" s="3">
        <f t="shared" si="32"/>
        <v>43048</v>
      </c>
      <c r="E112" s="3">
        <f t="shared" si="33"/>
        <v>42864</v>
      </c>
      <c r="F112" s="3">
        <f t="shared" si="34"/>
        <v>42683</v>
      </c>
      <c r="G112" s="3">
        <f t="shared" si="35"/>
        <v>42499</v>
      </c>
      <c r="H112" s="3">
        <f t="shared" si="36"/>
        <v>42317</v>
      </c>
      <c r="I112" s="3">
        <f t="shared" si="37"/>
        <v>42133</v>
      </c>
      <c r="J112" s="3">
        <f t="shared" si="38"/>
        <v>41952</v>
      </c>
      <c r="K112" s="3">
        <f t="shared" si="39"/>
        <v>41768</v>
      </c>
      <c r="L112" s="3">
        <f t="shared" si="40"/>
        <v>41587</v>
      </c>
      <c r="M112" s="3">
        <f t="shared" si="41"/>
        <v>41403</v>
      </c>
      <c r="N112" s="9">
        <v>-124.29740959535199</v>
      </c>
      <c r="O112" s="9">
        <v>-147.79849495599001</v>
      </c>
      <c r="P112" s="9">
        <v>-138.307717384412</v>
      </c>
      <c r="Q112" s="9">
        <v>-146.86621722818799</v>
      </c>
      <c r="R112" s="9">
        <v>-131.64287247232599</v>
      </c>
      <c r="S112" s="9">
        <v>-141.62678859942599</v>
      </c>
      <c r="T112" s="9">
        <v>-128.05346381027201</v>
      </c>
      <c r="U112" s="9">
        <v>-137.37694902250999</v>
      </c>
      <c r="V112" s="9">
        <v>-127.979118575177</v>
      </c>
      <c r="W112" s="9">
        <v>-137.00917621330001</v>
      </c>
      <c r="X112" s="3">
        <v>41759</v>
      </c>
      <c r="Y112" s="7">
        <v>2782.7734690000002</v>
      </c>
      <c r="Z112" s="8">
        <v>2406.8208</v>
      </c>
      <c r="AB112" t="str">
        <f t="shared" si="31"/>
        <v xml:space="preserve">(A.Symbol = 'SGY' and A.Date &gt;= '2013-5-9' and A.Date &lt;= '2018-5-9') or </v>
      </c>
    </row>
    <row r="113" spans="1:28" x14ac:dyDescent="0.25">
      <c r="A113" s="1" t="s">
        <v>198</v>
      </c>
      <c r="B113" s="5" t="s">
        <v>420</v>
      </c>
      <c r="C113" s="3">
        <v>41673</v>
      </c>
      <c r="D113" s="3">
        <f t="shared" si="32"/>
        <v>41489</v>
      </c>
      <c r="E113" s="3">
        <f t="shared" si="33"/>
        <v>41308</v>
      </c>
      <c r="F113" s="3">
        <f t="shared" si="34"/>
        <v>41124</v>
      </c>
      <c r="G113" s="3">
        <f t="shared" si="35"/>
        <v>40942</v>
      </c>
      <c r="H113" s="3">
        <f t="shared" si="36"/>
        <v>40758</v>
      </c>
      <c r="I113" s="3">
        <f t="shared" si="37"/>
        <v>40577</v>
      </c>
      <c r="J113" s="3">
        <f t="shared" si="38"/>
        <v>40393</v>
      </c>
      <c r="K113" s="3">
        <f t="shared" si="39"/>
        <v>40212</v>
      </c>
      <c r="L113" s="3">
        <f t="shared" si="40"/>
        <v>40028</v>
      </c>
      <c r="M113" s="3">
        <f t="shared" si="41"/>
        <v>39847</v>
      </c>
      <c r="N113" s="9">
        <v>-147.63561724497399</v>
      </c>
      <c r="O113" s="9">
        <v>-148.03501373120901</v>
      </c>
      <c r="P113" s="9">
        <v>-138.14650947112</v>
      </c>
      <c r="Q113" s="9">
        <v>-139.73594616195999</v>
      </c>
      <c r="R113" s="9">
        <v>-123.830625047251</v>
      </c>
      <c r="S113" s="9">
        <v>-140.37389828931001</v>
      </c>
      <c r="T113" s="9">
        <v>-139.43824267714501</v>
      </c>
      <c r="U113" s="9">
        <v>-142.816443941138</v>
      </c>
      <c r="V113" s="9">
        <v>-139.697082914606</v>
      </c>
      <c r="W113" s="9">
        <v>-153.24667235395199</v>
      </c>
      <c r="X113" s="3">
        <v>39853</v>
      </c>
      <c r="Y113" s="7">
        <v>329.55</v>
      </c>
      <c r="Z113" s="8">
        <v>6212.7</v>
      </c>
      <c r="AB113" t="str">
        <f t="shared" si="31"/>
        <v xml:space="preserve">(A.Symbol = 'GMXRQ' and A.Date &gt;= '2009-2-3' and A.Date &lt;= '2014-2-3') or </v>
      </c>
    </row>
    <row r="114" spans="1:28" x14ac:dyDescent="0.25">
      <c r="A114" s="1" t="s">
        <v>88</v>
      </c>
      <c r="B114" s="5" t="s">
        <v>310</v>
      </c>
      <c r="C114" s="3">
        <v>40332</v>
      </c>
      <c r="D114" s="3">
        <f t="shared" si="32"/>
        <v>40150</v>
      </c>
      <c r="E114" s="3">
        <f t="shared" si="33"/>
        <v>39967</v>
      </c>
      <c r="F114" s="3">
        <f t="shared" si="34"/>
        <v>39785</v>
      </c>
      <c r="G114" s="3">
        <f t="shared" si="35"/>
        <v>39602</v>
      </c>
      <c r="H114" s="3">
        <f t="shared" si="36"/>
        <v>39419</v>
      </c>
      <c r="I114" s="3">
        <f t="shared" si="37"/>
        <v>39236</v>
      </c>
      <c r="J114" s="3">
        <f t="shared" si="38"/>
        <v>39054</v>
      </c>
      <c r="K114" s="3">
        <f t="shared" si="39"/>
        <v>38871</v>
      </c>
      <c r="L114" s="3">
        <f t="shared" si="40"/>
        <v>38689</v>
      </c>
      <c r="M114" s="3">
        <f t="shared" si="41"/>
        <v>38506</v>
      </c>
      <c r="N114" s="9">
        <v>-147.05564014678799</v>
      </c>
      <c r="O114" s="9">
        <v>-148.05727744259701</v>
      </c>
      <c r="P114" s="9">
        <v>-148.83478359195701</v>
      </c>
      <c r="Q114" s="9">
        <v>-151.31315110067399</v>
      </c>
      <c r="R114" s="9">
        <v>-154.454422542998</v>
      </c>
      <c r="S114" s="9">
        <v>-127.46734662601099</v>
      </c>
      <c r="T114" s="9">
        <v>-136.56441060236099</v>
      </c>
      <c r="U114" s="9">
        <v>-145.017888038135</v>
      </c>
      <c r="V114" s="9">
        <v>-150.21078955160999</v>
      </c>
      <c r="W114" s="9">
        <v>-156.890378789088</v>
      </c>
      <c r="X114" s="3">
        <v>38636</v>
      </c>
      <c r="Y114" s="7">
        <v>14.14</v>
      </c>
      <c r="Z114" s="8">
        <v>1665</v>
      </c>
      <c r="AB114" t="str">
        <f t="shared" si="31"/>
        <v xml:space="preserve">(A.Symbol = 'CTDBQ' and A.Date &gt;= '2005-6-3' and A.Date &lt;= '2010-6-3') or </v>
      </c>
    </row>
    <row r="115" spans="1:28" x14ac:dyDescent="0.25">
      <c r="A115" s="1" t="s">
        <v>175</v>
      </c>
      <c r="B115" s="5" t="s">
        <v>397</v>
      </c>
      <c r="C115" s="3">
        <v>43244</v>
      </c>
      <c r="D115" s="3">
        <f t="shared" si="32"/>
        <v>43063</v>
      </c>
      <c r="E115" s="3">
        <f t="shared" si="33"/>
        <v>42879</v>
      </c>
      <c r="F115" s="3">
        <f t="shared" si="34"/>
        <v>42698</v>
      </c>
      <c r="G115" s="3">
        <f t="shared" si="35"/>
        <v>42514</v>
      </c>
      <c r="H115" s="3">
        <f t="shared" si="36"/>
        <v>42332</v>
      </c>
      <c r="I115" s="3">
        <f t="shared" si="37"/>
        <v>42148</v>
      </c>
      <c r="J115" s="3">
        <f t="shared" si="38"/>
        <v>41967</v>
      </c>
      <c r="K115" s="3">
        <f t="shared" si="39"/>
        <v>41783</v>
      </c>
      <c r="L115" s="3">
        <f t="shared" si="40"/>
        <v>41602</v>
      </c>
      <c r="M115" s="3">
        <f t="shared" si="41"/>
        <v>41418</v>
      </c>
      <c r="N115" s="9">
        <v>-145.774760635164</v>
      </c>
      <c r="O115" s="9">
        <v>-148.331048559984</v>
      </c>
      <c r="P115" s="9">
        <v>-154.616150825273</v>
      </c>
      <c r="Q115" s="9">
        <v>-154.34653356947999</v>
      </c>
      <c r="R115" s="9">
        <v>-158.152551234714</v>
      </c>
      <c r="S115" s="9">
        <v>-149.776907439968</v>
      </c>
      <c r="T115" s="9">
        <v>-146.047109507405</v>
      </c>
      <c r="U115" s="9">
        <v>-146.46801684880199</v>
      </c>
      <c r="V115" s="9">
        <v>-148.53013699485501</v>
      </c>
      <c r="W115" s="9">
        <v>-149.48485889521999</v>
      </c>
      <c r="X115" s="3">
        <v>41565</v>
      </c>
      <c r="Y115" s="7">
        <v>249.8</v>
      </c>
      <c r="Z115" s="8">
        <v>1339.4276</v>
      </c>
      <c r="AB115" t="str">
        <f t="shared" si="31"/>
        <v xml:space="preserve">(A.Symbol = 'REXX' and A.Date &gt;= '2013-5-24' and A.Date &lt;= '2018-5-24') or </v>
      </c>
    </row>
    <row r="116" spans="1:28" x14ac:dyDescent="0.25">
      <c r="A116" s="1" t="s">
        <v>17</v>
      </c>
      <c r="B116" s="5" t="s">
        <v>239</v>
      </c>
      <c r="C116" s="3">
        <v>40483</v>
      </c>
      <c r="D116" s="3">
        <f t="shared" si="32"/>
        <v>40299</v>
      </c>
      <c r="E116" s="3">
        <f t="shared" si="33"/>
        <v>40118</v>
      </c>
      <c r="F116" s="3">
        <f t="shared" si="34"/>
        <v>39934</v>
      </c>
      <c r="G116" s="3">
        <f t="shared" si="35"/>
        <v>39753</v>
      </c>
      <c r="H116" s="3">
        <f t="shared" si="36"/>
        <v>39569</v>
      </c>
      <c r="I116" s="3">
        <f t="shared" si="37"/>
        <v>39387</v>
      </c>
      <c r="J116" s="3">
        <f t="shared" si="38"/>
        <v>39203</v>
      </c>
      <c r="K116" s="3">
        <f t="shared" si="39"/>
        <v>39022</v>
      </c>
      <c r="L116" s="3">
        <f t="shared" si="40"/>
        <v>38838</v>
      </c>
      <c r="M116" s="3">
        <f t="shared" si="41"/>
        <v>38657</v>
      </c>
      <c r="N116" s="9">
        <v>-171.35811865955199</v>
      </c>
      <c r="O116" s="9">
        <v>-148.61046520482401</v>
      </c>
      <c r="P116" s="9">
        <v>-175.06548408628399</v>
      </c>
      <c r="Q116" s="9">
        <v>-164.421158734383</v>
      </c>
      <c r="R116" s="9">
        <v>-178.20184788045501</v>
      </c>
      <c r="S116" s="9">
        <v>-139.14574142199601</v>
      </c>
      <c r="T116" s="9">
        <v>-178.152056025402</v>
      </c>
      <c r="U116" s="9">
        <v>-141.79055447092901</v>
      </c>
      <c r="V116" s="9">
        <v>-177.929790692968</v>
      </c>
      <c r="W116" s="9">
        <v>-143.80199072872301</v>
      </c>
      <c r="X116" s="3">
        <v>39192</v>
      </c>
      <c r="Y116" s="7">
        <v>24.5</v>
      </c>
      <c r="Z116" s="8">
        <v>685.1</v>
      </c>
      <c r="AB116" t="str">
        <f t="shared" si="31"/>
        <v xml:space="preserve">(A.Symbol = 'MDIZQ' and A.Date &gt;= '2005-11-1' and A.Date &lt;= '2010-11-1') or </v>
      </c>
    </row>
    <row r="117" spans="1:28" x14ac:dyDescent="0.25">
      <c r="A117" s="1" t="s">
        <v>104</v>
      </c>
      <c r="B117" s="5" t="s">
        <v>326</v>
      </c>
      <c r="C117" s="3">
        <v>40298</v>
      </c>
      <c r="D117" s="3">
        <f t="shared" si="32"/>
        <v>40116</v>
      </c>
      <c r="E117" s="3">
        <f t="shared" si="33"/>
        <v>39933</v>
      </c>
      <c r="F117" s="3">
        <f t="shared" si="34"/>
        <v>39751</v>
      </c>
      <c r="G117" s="3">
        <f t="shared" si="35"/>
        <v>39568</v>
      </c>
      <c r="H117" s="3">
        <f t="shared" si="36"/>
        <v>39385</v>
      </c>
      <c r="I117" s="3">
        <f t="shared" si="37"/>
        <v>39202</v>
      </c>
      <c r="J117" s="3">
        <f t="shared" si="38"/>
        <v>39020</v>
      </c>
      <c r="K117" s="3">
        <f t="shared" si="39"/>
        <v>38837</v>
      </c>
      <c r="L117" s="3">
        <f t="shared" si="40"/>
        <v>38655</v>
      </c>
      <c r="M117" s="3">
        <f t="shared" si="41"/>
        <v>38472</v>
      </c>
      <c r="N117" s="9">
        <v>-145.00482157485601</v>
      </c>
      <c r="O117" s="9">
        <v>-148.77766460446</v>
      </c>
      <c r="P117" s="9">
        <v>-149.909868721257</v>
      </c>
      <c r="Q117" s="9">
        <v>-150.54043398535501</v>
      </c>
      <c r="R117" s="9">
        <v>-151.43965743075199</v>
      </c>
      <c r="S117" s="9">
        <v>-154.39720319121699</v>
      </c>
      <c r="T117" s="9">
        <v>-154.25508615343</v>
      </c>
      <c r="U117" s="9">
        <v>-154.95732703236001</v>
      </c>
      <c r="V117" s="9">
        <v>-157.88688913196901</v>
      </c>
      <c r="W117" s="9">
        <v>-148.305726282969</v>
      </c>
      <c r="X117" s="3">
        <v>38749</v>
      </c>
      <c r="Y117" s="7">
        <v>11.8</v>
      </c>
      <c r="Z117" s="8">
        <v>1098.7</v>
      </c>
      <c r="AB117" t="str">
        <f t="shared" si="31"/>
        <v xml:space="preserve">(A.Symbol = 'SIXFQ' and A.Date &gt;= '2005-4-30' and A.Date &lt;= '2010-4-30') or </v>
      </c>
    </row>
    <row r="118" spans="1:28" x14ac:dyDescent="0.25">
      <c r="A118" s="1" t="s">
        <v>28</v>
      </c>
      <c r="B118" s="5" t="s">
        <v>250</v>
      </c>
      <c r="C118" s="3">
        <v>40287</v>
      </c>
      <c r="D118" s="3">
        <f t="shared" si="32"/>
        <v>40105</v>
      </c>
      <c r="E118" s="3">
        <f t="shared" si="33"/>
        <v>39922</v>
      </c>
      <c r="F118" s="3">
        <f t="shared" si="34"/>
        <v>39740</v>
      </c>
      <c r="G118" s="3">
        <f t="shared" si="35"/>
        <v>39557</v>
      </c>
      <c r="H118" s="3">
        <f t="shared" si="36"/>
        <v>39374</v>
      </c>
      <c r="I118" s="3">
        <f t="shared" si="37"/>
        <v>39191</v>
      </c>
      <c r="J118" s="3">
        <f t="shared" si="38"/>
        <v>39009</v>
      </c>
      <c r="K118" s="3">
        <f t="shared" si="39"/>
        <v>38826</v>
      </c>
      <c r="L118" s="3">
        <f t="shared" si="40"/>
        <v>38644</v>
      </c>
      <c r="M118" s="3">
        <f t="shared" si="41"/>
        <v>38461</v>
      </c>
      <c r="N118" s="9">
        <v>-147.41435670655699</v>
      </c>
      <c r="O118" s="9">
        <v>-149.61616652077299</v>
      </c>
      <c r="P118" s="9">
        <v>-150.71062517192601</v>
      </c>
      <c r="Q118" s="9">
        <v>-151.69906271648</v>
      </c>
      <c r="R118" s="9">
        <v>-154.887511548118</v>
      </c>
      <c r="S118" s="9">
        <v>-156.312751120179</v>
      </c>
      <c r="T118" s="9">
        <v>-157.46448696876601</v>
      </c>
      <c r="U118" s="9">
        <v>-159.245818094453</v>
      </c>
      <c r="V118" s="9">
        <v>-162.629690105348</v>
      </c>
      <c r="W118" s="9">
        <v>-151.797162221587</v>
      </c>
      <c r="X118" s="3">
        <v>39037</v>
      </c>
      <c r="Y118" s="7">
        <v>15.66</v>
      </c>
      <c r="Z118" s="8">
        <v>384.6</v>
      </c>
      <c r="AB118" t="str">
        <f t="shared" si="31"/>
        <v xml:space="preserve">(A.Symbol = 'LGN' and A.Date &gt;= '2005-4-19' and A.Date &lt;= '2010-4-19') or </v>
      </c>
    </row>
    <row r="119" spans="1:28" x14ac:dyDescent="0.25">
      <c r="A119" s="1" t="s">
        <v>149</v>
      </c>
      <c r="B119" s="5" t="s">
        <v>371</v>
      </c>
      <c r="C119" s="3">
        <v>40344</v>
      </c>
      <c r="D119" s="3">
        <f t="shared" si="32"/>
        <v>40162</v>
      </c>
      <c r="E119" s="3">
        <f t="shared" si="33"/>
        <v>39979</v>
      </c>
      <c r="F119" s="3">
        <f t="shared" si="34"/>
        <v>39797</v>
      </c>
      <c r="G119" s="3">
        <f t="shared" si="35"/>
        <v>39614</v>
      </c>
      <c r="H119" s="3">
        <f t="shared" si="36"/>
        <v>39431</v>
      </c>
      <c r="I119" s="3">
        <f t="shared" si="37"/>
        <v>39248</v>
      </c>
      <c r="J119" s="3">
        <f t="shared" si="38"/>
        <v>39066</v>
      </c>
      <c r="K119" s="3">
        <f t="shared" si="39"/>
        <v>38883</v>
      </c>
      <c r="L119" s="3">
        <f t="shared" si="40"/>
        <v>38701</v>
      </c>
      <c r="M119" s="3">
        <f t="shared" si="41"/>
        <v>38518</v>
      </c>
      <c r="N119" s="9">
        <v>-143.706313534412</v>
      </c>
      <c r="O119" s="9">
        <v>-149.902914842276</v>
      </c>
      <c r="P119" s="9">
        <v>-152.229053969212</v>
      </c>
      <c r="Q119" s="9">
        <v>-148.572260476677</v>
      </c>
      <c r="R119" s="9">
        <v>-144.75608136413501</v>
      </c>
      <c r="S119" s="9">
        <v>-156.81054816044301</v>
      </c>
      <c r="T119" s="9">
        <v>-160.681272933309</v>
      </c>
      <c r="U119" s="9">
        <v>-152.14975212667099</v>
      </c>
      <c r="V119" s="9">
        <v>-154.071576083308</v>
      </c>
      <c r="W119" s="9">
        <v>-126.942923136918</v>
      </c>
      <c r="X119" s="3">
        <v>38677</v>
      </c>
      <c r="Y119" s="7">
        <v>23.39</v>
      </c>
      <c r="Z119" s="8">
        <v>2097.4</v>
      </c>
      <c r="AB119" t="str">
        <f t="shared" si="31"/>
        <v xml:space="preserve">(A.Symbol = 'MWYGQ' and A.Date &gt;= '2005-6-15' and A.Date &lt;= '2010-6-15') or </v>
      </c>
    </row>
    <row r="120" spans="1:28" x14ac:dyDescent="0.25">
      <c r="A120" s="1" t="s">
        <v>64</v>
      </c>
      <c r="B120" s="5" t="s">
        <v>286</v>
      </c>
      <c r="C120" s="3">
        <v>42460</v>
      </c>
      <c r="D120" s="3">
        <f t="shared" si="32"/>
        <v>42278</v>
      </c>
      <c r="E120" s="3">
        <f t="shared" si="33"/>
        <v>42094</v>
      </c>
      <c r="F120" s="3">
        <f t="shared" si="34"/>
        <v>41913</v>
      </c>
      <c r="G120" s="3">
        <f t="shared" si="35"/>
        <v>41729</v>
      </c>
      <c r="H120" s="3">
        <f t="shared" si="36"/>
        <v>41548</v>
      </c>
      <c r="I120" s="3">
        <f t="shared" si="37"/>
        <v>41364</v>
      </c>
      <c r="J120" s="3">
        <f t="shared" si="38"/>
        <v>41183</v>
      </c>
      <c r="K120" s="3">
        <f t="shared" si="39"/>
        <v>40999</v>
      </c>
      <c r="L120" s="3">
        <f t="shared" si="40"/>
        <v>40817</v>
      </c>
      <c r="M120" s="3">
        <f t="shared" si="41"/>
        <v>40633</v>
      </c>
      <c r="N120" s="9">
        <v>-142.004032458164</v>
      </c>
      <c r="O120" s="9">
        <v>-150.737940137283</v>
      </c>
      <c r="P120" s="9">
        <v>-136.67054952325</v>
      </c>
      <c r="Q120" s="9">
        <v>-149.594705781611</v>
      </c>
      <c r="R120" s="9">
        <v>-158.63503737936099</v>
      </c>
      <c r="S120" s="9">
        <v>-159.15776169729</v>
      </c>
      <c r="T120" s="9">
        <v>-156.09411825858601</v>
      </c>
      <c r="U120" s="9">
        <v>-143.829043031412</v>
      </c>
      <c r="V120" s="9">
        <v>-164.62863071913199</v>
      </c>
      <c r="W120" s="9">
        <v>-155.46672249147301</v>
      </c>
      <c r="X120" s="3">
        <v>40739</v>
      </c>
      <c r="Y120" s="7">
        <v>22.48</v>
      </c>
      <c r="Z120" s="8">
        <v>82.1</v>
      </c>
      <c r="AB120" t="str">
        <f t="shared" si="31"/>
        <v xml:space="preserve">(A.Symbol = 'QTWW' and A.Date &gt;= '2011-3-31' and A.Date &lt;= '2016-3-31') or </v>
      </c>
    </row>
    <row r="121" spans="1:28" x14ac:dyDescent="0.25">
      <c r="A121" s="1" t="s">
        <v>25</v>
      </c>
      <c r="B121" s="5" t="s">
        <v>247</v>
      </c>
      <c r="C121" s="3">
        <v>42563</v>
      </c>
      <c r="D121" s="3">
        <f t="shared" si="32"/>
        <v>42381</v>
      </c>
      <c r="E121" s="3">
        <f t="shared" si="33"/>
        <v>42197</v>
      </c>
      <c r="F121" s="3">
        <f t="shared" si="34"/>
        <v>42016</v>
      </c>
      <c r="G121" s="3">
        <f t="shared" si="35"/>
        <v>41832</v>
      </c>
      <c r="H121" s="3">
        <f t="shared" si="36"/>
        <v>41651</v>
      </c>
      <c r="I121" s="3">
        <f t="shared" si="37"/>
        <v>41467</v>
      </c>
      <c r="J121" s="3">
        <f t="shared" si="38"/>
        <v>41286</v>
      </c>
      <c r="K121" s="3">
        <f t="shared" si="39"/>
        <v>41102</v>
      </c>
      <c r="L121" s="3">
        <f t="shared" si="40"/>
        <v>40920</v>
      </c>
      <c r="M121" s="3">
        <f t="shared" si="41"/>
        <v>40736</v>
      </c>
      <c r="N121" s="9">
        <v>-139.52807310561499</v>
      </c>
      <c r="O121" s="9">
        <v>-150.820436996137</v>
      </c>
      <c r="P121" s="9">
        <v>-159.00485511322</v>
      </c>
      <c r="Q121" s="9">
        <v>-167.90195561614701</v>
      </c>
      <c r="R121" s="9">
        <v>-173.883305492739</v>
      </c>
      <c r="S121" s="9">
        <v>-177.927060943138</v>
      </c>
      <c r="T121" s="9">
        <v>-178.00535504807499</v>
      </c>
      <c r="U121" s="9">
        <v>-175.89433820933701</v>
      </c>
      <c r="V121" s="9" t="s">
        <v>446</v>
      </c>
      <c r="W121" s="9" t="s">
        <v>446</v>
      </c>
      <c r="X121" s="3">
        <v>41002</v>
      </c>
      <c r="Y121" s="7">
        <v>28.75</v>
      </c>
      <c r="Z121" s="8">
        <v>753.2</v>
      </c>
      <c r="AB121" t="str">
        <f t="shared" si="31"/>
        <v xml:space="preserve">(A.Symbol = 'ARPJQ' and A.Date &gt;= '2011-7-12' and A.Date &lt;= '2016-7-12') or </v>
      </c>
    </row>
    <row r="122" spans="1:28" x14ac:dyDescent="0.25">
      <c r="A122" s="1" t="s">
        <v>43</v>
      </c>
      <c r="B122" s="5" t="s">
        <v>265</v>
      </c>
      <c r="C122" s="3">
        <v>42481</v>
      </c>
      <c r="D122" s="3">
        <f t="shared" si="32"/>
        <v>42298</v>
      </c>
      <c r="E122" s="3">
        <f t="shared" si="33"/>
        <v>42115</v>
      </c>
      <c r="F122" s="3">
        <f t="shared" si="34"/>
        <v>41933</v>
      </c>
      <c r="G122" s="3">
        <f t="shared" si="35"/>
        <v>41750</v>
      </c>
      <c r="H122" s="3">
        <f t="shared" si="36"/>
        <v>41568</v>
      </c>
      <c r="I122" s="3">
        <f t="shared" si="37"/>
        <v>41385</v>
      </c>
      <c r="J122" s="3">
        <f t="shared" si="38"/>
        <v>41203</v>
      </c>
      <c r="K122" s="3">
        <f t="shared" si="39"/>
        <v>41020</v>
      </c>
      <c r="L122" s="3">
        <f t="shared" si="40"/>
        <v>40837</v>
      </c>
      <c r="M122" s="3">
        <f t="shared" si="41"/>
        <v>40654</v>
      </c>
      <c r="N122" s="9">
        <v>-152.30007789896001</v>
      </c>
      <c r="O122" s="9">
        <v>-152.17233297629801</v>
      </c>
      <c r="P122" s="9">
        <v>-146.596929760623</v>
      </c>
      <c r="Q122" s="9">
        <v>-154.64691431940301</v>
      </c>
      <c r="R122" s="9">
        <v>-146.52327555498499</v>
      </c>
      <c r="S122" s="9">
        <v>-155.66813470346199</v>
      </c>
      <c r="T122" s="9">
        <v>-145.396425373152</v>
      </c>
      <c r="U122" s="9">
        <v>-136.68691183515699</v>
      </c>
      <c r="V122" s="9">
        <v>-144.745955846204</v>
      </c>
      <c r="W122" s="9">
        <v>-154.971814669373</v>
      </c>
      <c r="X122" s="3">
        <v>40743</v>
      </c>
      <c r="Y122" s="7">
        <v>42.81</v>
      </c>
      <c r="Z122" s="8">
        <v>1816.1</v>
      </c>
      <c r="AB122" t="str">
        <f t="shared" si="31"/>
        <v xml:space="preserve">(A.Symbol = 'SFYWQ' and A.Date &gt;= '2011-4-21' and A.Date &lt;= '2016-4-21') or </v>
      </c>
    </row>
    <row r="123" spans="1:28" x14ac:dyDescent="0.25">
      <c r="A123" s="1" t="s">
        <v>11</v>
      </c>
      <c r="B123" s="5" t="s">
        <v>233</v>
      </c>
      <c r="C123" s="3">
        <v>38898</v>
      </c>
      <c r="D123" s="3">
        <f t="shared" si="32"/>
        <v>38716</v>
      </c>
      <c r="E123" s="3">
        <f t="shared" si="33"/>
        <v>38533</v>
      </c>
      <c r="F123" s="3">
        <f t="shared" si="34"/>
        <v>38351</v>
      </c>
      <c r="G123" s="3">
        <f t="shared" si="35"/>
        <v>38168</v>
      </c>
      <c r="H123" s="3">
        <f t="shared" si="36"/>
        <v>37985</v>
      </c>
      <c r="I123" s="3">
        <f t="shared" si="37"/>
        <v>37802</v>
      </c>
      <c r="J123" s="3">
        <f t="shared" si="38"/>
        <v>37620</v>
      </c>
      <c r="K123" s="3">
        <f t="shared" si="39"/>
        <v>37437</v>
      </c>
      <c r="L123" s="3">
        <f t="shared" si="40"/>
        <v>37255</v>
      </c>
      <c r="M123" s="3">
        <f t="shared" si="41"/>
        <v>37072</v>
      </c>
      <c r="N123" s="9">
        <v>-147.609789435967</v>
      </c>
      <c r="O123" s="9">
        <v>-152.65093449155501</v>
      </c>
      <c r="P123" s="9">
        <v>-140.24596899820099</v>
      </c>
      <c r="Q123" s="9">
        <v>-140.13362484469101</v>
      </c>
      <c r="R123" s="9">
        <v>-138.793516847945</v>
      </c>
      <c r="S123" s="9">
        <v>-142.00678736348601</v>
      </c>
      <c r="T123" s="9">
        <v>-123.64758969746001</v>
      </c>
      <c r="U123" s="9">
        <v>-133.16389008983401</v>
      </c>
      <c r="V123" s="9">
        <v>-142.64845954006901</v>
      </c>
      <c r="W123" s="9">
        <v>-148.377786472303</v>
      </c>
      <c r="X123" s="3">
        <v>37072</v>
      </c>
      <c r="Y123" s="7">
        <v>12.42</v>
      </c>
      <c r="Z123" s="8">
        <v>734.7</v>
      </c>
      <c r="AB123" t="str">
        <f t="shared" si="31"/>
        <v xml:space="preserve">(A.Symbol = 'FOB1' and A.Date &gt;= '2001-6-30' and A.Date &lt;= '2006-6-30') or </v>
      </c>
    </row>
    <row r="124" spans="1:28" x14ac:dyDescent="0.25">
      <c r="A124" s="1" t="s">
        <v>49</v>
      </c>
      <c r="B124" s="5" t="s">
        <v>271</v>
      </c>
      <c r="C124" s="3">
        <v>40156</v>
      </c>
      <c r="D124" s="3">
        <f t="shared" si="32"/>
        <v>39973</v>
      </c>
      <c r="E124" s="3">
        <f t="shared" si="33"/>
        <v>39791</v>
      </c>
      <c r="F124" s="3">
        <f t="shared" si="34"/>
        <v>39608</v>
      </c>
      <c r="G124" s="3">
        <f t="shared" si="35"/>
        <v>39425</v>
      </c>
      <c r="H124" s="3">
        <f t="shared" si="36"/>
        <v>39242</v>
      </c>
      <c r="I124" s="3">
        <f t="shared" si="37"/>
        <v>39060</v>
      </c>
      <c r="J124" s="3">
        <f t="shared" si="38"/>
        <v>38877</v>
      </c>
      <c r="K124" s="3">
        <f t="shared" si="39"/>
        <v>38695</v>
      </c>
      <c r="L124" s="3">
        <f t="shared" si="40"/>
        <v>38512</v>
      </c>
      <c r="M124" s="3">
        <f t="shared" si="41"/>
        <v>38330</v>
      </c>
      <c r="N124" s="9">
        <v>-165.170466086967</v>
      </c>
      <c r="O124" s="9">
        <v>-152.913841813445</v>
      </c>
      <c r="P124" s="9">
        <v>-155.984375932631</v>
      </c>
      <c r="Q124" s="9">
        <v>-156.28670129951101</v>
      </c>
      <c r="R124" s="9">
        <v>-158.96752034623</v>
      </c>
      <c r="S124" s="9">
        <v>-156.957387919816</v>
      </c>
      <c r="T124" s="9">
        <v>-148.84706857844799</v>
      </c>
      <c r="U124" s="9">
        <v>-156.239452002229</v>
      </c>
      <c r="V124" s="9">
        <v>-165.131215163429</v>
      </c>
      <c r="W124" s="9">
        <v>-170.64628818382499</v>
      </c>
      <c r="X124" s="3">
        <v>39120</v>
      </c>
      <c r="Y124" s="7">
        <v>61.36</v>
      </c>
      <c r="Z124" s="8">
        <v>12167.6</v>
      </c>
      <c r="AB124" t="str">
        <f t="shared" si="31"/>
        <v xml:space="preserve">(A.Symbol = 'CITGQ' and A.Date &gt;= '2004-12-9' and A.Date &lt;= '2009-12-9') or </v>
      </c>
    </row>
    <row r="125" spans="1:28" x14ac:dyDescent="0.25">
      <c r="A125" s="1" t="s">
        <v>163</v>
      </c>
      <c r="B125" s="5" t="s">
        <v>385</v>
      </c>
      <c r="C125" s="3">
        <v>38190</v>
      </c>
      <c r="D125" s="3">
        <f t="shared" si="32"/>
        <v>38008</v>
      </c>
      <c r="E125" s="3">
        <f t="shared" si="33"/>
        <v>37824</v>
      </c>
      <c r="F125" s="3">
        <f t="shared" si="34"/>
        <v>37643</v>
      </c>
      <c r="G125" s="3">
        <f t="shared" si="35"/>
        <v>37459</v>
      </c>
      <c r="H125" s="3">
        <f t="shared" si="36"/>
        <v>37278</v>
      </c>
      <c r="I125" s="3">
        <f t="shared" si="37"/>
        <v>37094</v>
      </c>
      <c r="J125" s="3">
        <f t="shared" si="38"/>
        <v>36913</v>
      </c>
      <c r="K125" s="3">
        <f t="shared" si="39"/>
        <v>36729</v>
      </c>
      <c r="L125" s="3">
        <f t="shared" si="40"/>
        <v>36547</v>
      </c>
      <c r="M125" s="3">
        <f t="shared" si="41"/>
        <v>36363</v>
      </c>
      <c r="N125" s="9">
        <v>-192.18263845747501</v>
      </c>
      <c r="O125" s="9">
        <v>-153.07640125647401</v>
      </c>
      <c r="P125" s="9">
        <v>-128.21454911939699</v>
      </c>
      <c r="Q125" s="9">
        <v>-127.40763993042</v>
      </c>
      <c r="R125" s="9">
        <v>-110.86874499929399</v>
      </c>
      <c r="S125" s="9">
        <v>-117.12791633167799</v>
      </c>
      <c r="T125" s="9">
        <v>-125.755428752314</v>
      </c>
      <c r="U125" s="9">
        <v>-128.78914674800001</v>
      </c>
      <c r="V125" s="9">
        <v>-140.37685065424</v>
      </c>
      <c r="W125" s="9">
        <v>-147.72179043365799</v>
      </c>
      <c r="X125" s="3">
        <v>36472</v>
      </c>
      <c r="Y125" s="7">
        <v>14.75</v>
      </c>
      <c r="Z125" s="8">
        <v>1944.1</v>
      </c>
      <c r="AB125" t="str">
        <f t="shared" si="31"/>
        <v xml:space="preserve">(A.Symbol = 'SPGLQ' and A.Date &gt;= '1999-7-22' and A.Date &lt;= '2004-7-22') or </v>
      </c>
    </row>
    <row r="126" spans="1:28" x14ac:dyDescent="0.25">
      <c r="A126" s="1" t="s">
        <v>205</v>
      </c>
      <c r="B126" s="5" t="s">
        <v>427</v>
      </c>
      <c r="C126" s="3">
        <v>40177</v>
      </c>
      <c r="D126" s="3">
        <f t="shared" si="32"/>
        <v>39994</v>
      </c>
      <c r="E126" s="3">
        <f t="shared" si="33"/>
        <v>39812</v>
      </c>
      <c r="F126" s="3">
        <f t="shared" si="34"/>
        <v>39629</v>
      </c>
      <c r="G126" s="3">
        <f t="shared" si="35"/>
        <v>39446</v>
      </c>
      <c r="H126" s="3">
        <f t="shared" si="36"/>
        <v>39263</v>
      </c>
      <c r="I126" s="3">
        <f t="shared" si="37"/>
        <v>39081</v>
      </c>
      <c r="J126" s="3">
        <f t="shared" si="38"/>
        <v>38898</v>
      </c>
      <c r="K126" s="3">
        <f t="shared" si="39"/>
        <v>38716</v>
      </c>
      <c r="L126" s="3">
        <f t="shared" si="40"/>
        <v>38533</v>
      </c>
      <c r="M126" s="3">
        <f t="shared" si="41"/>
        <v>38351</v>
      </c>
      <c r="N126" s="9">
        <v>-153.47554665915399</v>
      </c>
      <c r="O126" s="9">
        <v>-154.37213585755401</v>
      </c>
      <c r="P126" s="9">
        <v>-168.05751047525001</v>
      </c>
      <c r="Q126" s="9">
        <v>-166.52844518975499</v>
      </c>
      <c r="R126" s="9">
        <v>-180.21845349652099</v>
      </c>
      <c r="S126" s="9">
        <v>-163.28612775446899</v>
      </c>
      <c r="T126" s="9" t="s">
        <v>446</v>
      </c>
      <c r="U126" s="9" t="s">
        <v>446</v>
      </c>
      <c r="V126" s="9" t="s">
        <v>446</v>
      </c>
      <c r="W126" s="9" t="s">
        <v>446</v>
      </c>
      <c r="X126" s="3">
        <v>39225</v>
      </c>
      <c r="Y126" s="7">
        <v>37.659999999999997</v>
      </c>
      <c r="Z126" s="8">
        <v>5529.9</v>
      </c>
      <c r="AB126" t="str">
        <f t="shared" si="31"/>
        <v xml:space="preserve">(A.Symbol = 'IDARQ' and A.Date &gt;= '2004-12-30' and A.Date &lt;= '2009-12-30') or </v>
      </c>
    </row>
    <row r="127" spans="1:28" x14ac:dyDescent="0.25">
      <c r="A127" s="1" t="s">
        <v>132</v>
      </c>
      <c r="B127" s="5" t="s">
        <v>354</v>
      </c>
      <c r="C127" s="3">
        <v>42109</v>
      </c>
      <c r="D127" s="3">
        <f t="shared" si="32"/>
        <v>41927</v>
      </c>
      <c r="E127" s="3">
        <f t="shared" si="33"/>
        <v>41744</v>
      </c>
      <c r="F127" s="3">
        <f t="shared" si="34"/>
        <v>41562</v>
      </c>
      <c r="G127" s="3">
        <f t="shared" si="35"/>
        <v>41379</v>
      </c>
      <c r="H127" s="3">
        <f t="shared" si="36"/>
        <v>41197</v>
      </c>
      <c r="I127" s="3">
        <f t="shared" si="37"/>
        <v>41014</v>
      </c>
      <c r="J127" s="3">
        <f t="shared" si="38"/>
        <v>40831</v>
      </c>
      <c r="K127" s="3">
        <f t="shared" si="39"/>
        <v>40648</v>
      </c>
      <c r="L127" s="3">
        <f t="shared" si="40"/>
        <v>40466</v>
      </c>
      <c r="M127" s="3">
        <f t="shared" si="41"/>
        <v>40283</v>
      </c>
      <c r="N127" s="9">
        <v>-136.079071955058</v>
      </c>
      <c r="O127" s="9">
        <v>-154.38270759708701</v>
      </c>
      <c r="P127" s="9">
        <v>-128.650310005112</v>
      </c>
      <c r="Q127" s="9">
        <v>-152.01586582647701</v>
      </c>
      <c r="R127" s="9">
        <v>-129.21599204803201</v>
      </c>
      <c r="S127" s="9">
        <v>-150.642526353786</v>
      </c>
      <c r="T127" s="9">
        <v>-104.41271258987</v>
      </c>
      <c r="U127" s="9">
        <v>-153.360419688473</v>
      </c>
      <c r="V127" s="9">
        <v>-127.873045095008</v>
      </c>
      <c r="W127" s="9">
        <v>-163.25797272213799</v>
      </c>
      <c r="X127" s="3">
        <v>40590</v>
      </c>
      <c r="Y127" s="7">
        <v>3140</v>
      </c>
      <c r="Z127" s="8">
        <v>1255.058</v>
      </c>
      <c r="AB127" t="str">
        <f t="shared" si="31"/>
        <v xml:space="preserve">(A.Symbol = 'PALDF' and A.Date &gt;= '2010-4-15' and A.Date &lt;= '2015-4-15') or </v>
      </c>
    </row>
    <row r="128" spans="1:28" x14ac:dyDescent="0.25">
      <c r="A128" s="1" t="s">
        <v>40</v>
      </c>
      <c r="B128" s="5" t="s">
        <v>262</v>
      </c>
      <c r="C128" s="3">
        <v>43193</v>
      </c>
      <c r="D128" s="3">
        <f t="shared" si="32"/>
        <v>43011</v>
      </c>
      <c r="E128" s="3">
        <f t="shared" si="33"/>
        <v>42828</v>
      </c>
      <c r="F128" s="3">
        <f t="shared" si="34"/>
        <v>42646</v>
      </c>
      <c r="G128" s="3">
        <f t="shared" si="35"/>
        <v>42463</v>
      </c>
      <c r="H128" s="3">
        <f t="shared" si="36"/>
        <v>42280</v>
      </c>
      <c r="I128" s="3">
        <f t="shared" si="37"/>
        <v>42097</v>
      </c>
      <c r="J128" s="3">
        <f t="shared" si="38"/>
        <v>41915</v>
      </c>
      <c r="K128" s="3">
        <f t="shared" si="39"/>
        <v>41732</v>
      </c>
      <c r="L128" s="3">
        <f t="shared" si="40"/>
        <v>41550</v>
      </c>
      <c r="M128" s="3">
        <f t="shared" si="41"/>
        <v>41367</v>
      </c>
      <c r="N128" s="9">
        <v>-143.18975131518599</v>
      </c>
      <c r="O128" s="9">
        <v>-154.737726378681</v>
      </c>
      <c r="P128" s="9">
        <v>-162.33940580095901</v>
      </c>
      <c r="Q128" s="9">
        <v>-150.40855134248</v>
      </c>
      <c r="R128" s="9">
        <v>-127.66173215361999</v>
      </c>
      <c r="S128" s="9">
        <v>-129.095758260655</v>
      </c>
      <c r="T128" s="9">
        <v>-145.618583870528</v>
      </c>
      <c r="U128" s="9">
        <v>-140.96619701243301</v>
      </c>
      <c r="V128" s="9">
        <v>-154.19083922424099</v>
      </c>
      <c r="W128" s="9">
        <v>-145.289270227043</v>
      </c>
      <c r="X128" s="3">
        <v>42067</v>
      </c>
      <c r="Y128" s="7">
        <v>84.9</v>
      </c>
      <c r="Z128" s="8">
        <v>1050.4507000000001</v>
      </c>
      <c r="AB128" t="str">
        <f t="shared" si="31"/>
        <v xml:space="preserve">(A.Symbol = 'OREX' and A.Date &gt;= '2013-4-3' and A.Date &lt;= '2018-4-3') or </v>
      </c>
    </row>
    <row r="129" spans="1:28" x14ac:dyDescent="0.25">
      <c r="A129" s="1" t="s">
        <v>210</v>
      </c>
      <c r="B129" s="5" t="s">
        <v>432</v>
      </c>
      <c r="C129" s="3">
        <v>38705</v>
      </c>
      <c r="D129" s="3">
        <f t="shared" si="32"/>
        <v>38522</v>
      </c>
      <c r="E129" s="3">
        <f t="shared" si="33"/>
        <v>38340</v>
      </c>
      <c r="F129" s="3">
        <f t="shared" si="34"/>
        <v>38157</v>
      </c>
      <c r="G129" s="3">
        <f t="shared" si="35"/>
        <v>37974</v>
      </c>
      <c r="H129" s="3">
        <f t="shared" si="36"/>
        <v>37791</v>
      </c>
      <c r="I129" s="3">
        <f t="shared" si="37"/>
        <v>37609</v>
      </c>
      <c r="J129" s="3">
        <f t="shared" si="38"/>
        <v>37426</v>
      </c>
      <c r="K129" s="3">
        <f t="shared" si="39"/>
        <v>37244</v>
      </c>
      <c r="L129" s="3">
        <f t="shared" si="40"/>
        <v>37061</v>
      </c>
      <c r="M129" s="3">
        <f t="shared" si="41"/>
        <v>36879</v>
      </c>
      <c r="N129" s="9">
        <v>-151.904408833269</v>
      </c>
      <c r="O129" s="9">
        <v>-155.019818185265</v>
      </c>
      <c r="P129" s="9">
        <v>-162.74904117013099</v>
      </c>
      <c r="Q129" s="9">
        <v>-149.606100495969</v>
      </c>
      <c r="R129" s="9">
        <v>-167.67869444324299</v>
      </c>
      <c r="S129" s="9">
        <v>-178.29051525702101</v>
      </c>
      <c r="T129" s="9">
        <v>-168.96215761451401</v>
      </c>
      <c r="U129" s="9">
        <v>-161.90097286881601</v>
      </c>
      <c r="V129" s="9">
        <v>-172.137236521246</v>
      </c>
      <c r="W129" s="9">
        <v>-157.60137162561799</v>
      </c>
      <c r="X129" s="3">
        <v>36921</v>
      </c>
      <c r="Y129" s="7">
        <v>1608.9079999999999</v>
      </c>
      <c r="Z129" s="8">
        <v>4784.2</v>
      </c>
      <c r="AB129" t="str">
        <f t="shared" si="31"/>
        <v xml:space="preserve">(A.Symbol = 'PRGN1' and A.Date &gt;= '2000-12-19' and A.Date &lt;= '2005-12-19') or </v>
      </c>
    </row>
    <row r="130" spans="1:28" x14ac:dyDescent="0.25">
      <c r="A130" s="1" t="s">
        <v>194</v>
      </c>
      <c r="B130" s="5" t="s">
        <v>416</v>
      </c>
      <c r="C130" s="3">
        <v>41430</v>
      </c>
      <c r="D130" s="3">
        <f t="shared" ref="D130:D161" si="42">DATE(YEAR($C130),MONTH($C130)-6,DAY($C130))</f>
        <v>41248</v>
      </c>
      <c r="E130" s="3">
        <f t="shared" ref="E130:E161" si="43">DATE(YEAR($C130)-1,MONTH($C130),DAY($C130))</f>
        <v>41065</v>
      </c>
      <c r="F130" s="3">
        <f t="shared" ref="F130:F161" si="44">DATE(YEAR($C130)-1,MONTH($C130)-6,DAY($C130))</f>
        <v>40882</v>
      </c>
      <c r="G130" s="3">
        <f t="shared" ref="G130:G161" si="45">DATE(YEAR($C130)-2,MONTH($C130),DAY($C130))</f>
        <v>40699</v>
      </c>
      <c r="H130" s="3">
        <f t="shared" ref="H130:H161" si="46">DATE(YEAR($C130)-2,MONTH($C130)-6,DAY($C130))</f>
        <v>40517</v>
      </c>
      <c r="I130" s="3">
        <f t="shared" ref="I130:I161" si="47">DATE(YEAR($C130)-3,MONTH($C130),DAY($C130))</f>
        <v>40334</v>
      </c>
      <c r="J130" s="3">
        <f t="shared" ref="J130:J161" si="48">DATE(YEAR($C130)-3,MONTH($C130)-6,DAY($C130))</f>
        <v>40152</v>
      </c>
      <c r="K130" s="3">
        <f t="shared" ref="K130:K161" si="49">DATE(YEAR($C130)-4,MONTH($C130),DAY($C130))</f>
        <v>39969</v>
      </c>
      <c r="L130" s="3">
        <f t="shared" ref="L130:L161" si="50">DATE(YEAR($C130)-4,MONTH($C130)-6,DAY($C130))</f>
        <v>39787</v>
      </c>
      <c r="M130" s="3">
        <f t="shared" ref="M130:M161" si="51">DATE(YEAR($C130)-5,MONTH($C130),DAY($C130))</f>
        <v>39604</v>
      </c>
      <c r="N130" s="9">
        <v>-156.42164468546</v>
      </c>
      <c r="O130" s="9">
        <v>-155.16975278511899</v>
      </c>
      <c r="P130" s="9">
        <v>-164.072416002084</v>
      </c>
      <c r="Q130" s="9">
        <v>-161.60978460259099</v>
      </c>
      <c r="R130" s="9">
        <v>-158.05487760395101</v>
      </c>
      <c r="S130" s="9">
        <v>-158.82238909919599</v>
      </c>
      <c r="T130" s="9">
        <v>-181.78466291749601</v>
      </c>
      <c r="U130" s="9">
        <v>-169.218056783858</v>
      </c>
      <c r="V130" s="9">
        <v>-149.303047587175</v>
      </c>
      <c r="W130" s="9">
        <v>-149.16404146627201</v>
      </c>
      <c r="X130" s="3">
        <v>39640</v>
      </c>
      <c r="Y130" s="7">
        <v>75.900000000000006</v>
      </c>
      <c r="Z130" s="8">
        <v>3250.5</v>
      </c>
      <c r="AB130" t="str">
        <f t="shared" ref="AB130:AB193" si="52">"(A.Symbol = '"&amp;$A130&amp;"' and A.Date &gt;= '"&amp;YEAR($M130)&amp;"-"&amp;MONTH($M130)&amp;"-"&amp;DAY($M130)&amp;"' and A.Date &lt;= '"&amp;YEAR($C130)&amp;"-"&amp;MONTH($C130)&amp;"-"&amp;DAY($C130)&amp;"') or "</f>
        <v xml:space="preserve">(A.Symbol = 'CEDCQ' and A.Date &gt;= '2008-6-5' and A.Date &lt;= '2013-6-5') or </v>
      </c>
    </row>
    <row r="131" spans="1:28" x14ac:dyDescent="0.25">
      <c r="A131" s="1" t="s">
        <v>62</v>
      </c>
      <c r="B131" s="5" t="s">
        <v>284</v>
      </c>
      <c r="C131" s="3">
        <v>40009</v>
      </c>
      <c r="D131" s="3">
        <f t="shared" si="42"/>
        <v>39828</v>
      </c>
      <c r="E131" s="3">
        <f t="shared" si="43"/>
        <v>39644</v>
      </c>
      <c r="F131" s="3">
        <f t="shared" si="44"/>
        <v>39462</v>
      </c>
      <c r="G131" s="3">
        <f t="shared" si="45"/>
        <v>39278</v>
      </c>
      <c r="H131" s="3">
        <f t="shared" si="46"/>
        <v>39097</v>
      </c>
      <c r="I131" s="3">
        <f t="shared" si="47"/>
        <v>38913</v>
      </c>
      <c r="J131" s="3">
        <f t="shared" si="48"/>
        <v>38732</v>
      </c>
      <c r="K131" s="3">
        <f t="shared" si="49"/>
        <v>38548</v>
      </c>
      <c r="L131" s="3">
        <f t="shared" si="50"/>
        <v>38367</v>
      </c>
      <c r="M131" s="3">
        <f t="shared" si="51"/>
        <v>38183</v>
      </c>
      <c r="N131" s="9">
        <v>-150.184771641244</v>
      </c>
      <c r="O131" s="9">
        <v>-155.278767276986</v>
      </c>
      <c r="P131" s="9">
        <v>-153.40070000920099</v>
      </c>
      <c r="Q131" s="9">
        <v>-143.31883683820899</v>
      </c>
      <c r="R131" s="9">
        <v>-143.94974748952899</v>
      </c>
      <c r="S131" s="9">
        <v>-165.334831861444</v>
      </c>
      <c r="T131" s="9">
        <v>-170.91852011522499</v>
      </c>
      <c r="U131" s="9">
        <v>-161.27658936102699</v>
      </c>
      <c r="V131" s="9">
        <v>-167.115096151095</v>
      </c>
      <c r="W131" s="9">
        <v>-171.87050501670299</v>
      </c>
      <c r="X131" s="3">
        <v>38810</v>
      </c>
      <c r="Y131" s="7">
        <v>5.92</v>
      </c>
      <c r="Z131" s="8">
        <v>129.69999999999999</v>
      </c>
      <c r="AB131" t="str">
        <f t="shared" si="52"/>
        <v xml:space="preserve">(A.Symbol = 'EGLS' and A.Date &gt;= '2004-7-15' and A.Date &lt;= '2009-7-15') or </v>
      </c>
    </row>
    <row r="132" spans="1:28" x14ac:dyDescent="0.25">
      <c r="A132" s="1" t="s">
        <v>140</v>
      </c>
      <c r="B132" s="5" t="s">
        <v>362</v>
      </c>
      <c r="C132" s="3">
        <v>42369</v>
      </c>
      <c r="D132" s="3">
        <f t="shared" si="42"/>
        <v>42186</v>
      </c>
      <c r="E132" s="3">
        <f t="shared" si="43"/>
        <v>42004</v>
      </c>
      <c r="F132" s="3">
        <f t="shared" si="44"/>
        <v>41821</v>
      </c>
      <c r="G132" s="3">
        <f t="shared" si="45"/>
        <v>41639</v>
      </c>
      <c r="H132" s="3">
        <f t="shared" si="46"/>
        <v>41456</v>
      </c>
      <c r="I132" s="3">
        <f t="shared" si="47"/>
        <v>41274</v>
      </c>
      <c r="J132" s="3">
        <f t="shared" si="48"/>
        <v>41091</v>
      </c>
      <c r="K132" s="3">
        <f t="shared" si="49"/>
        <v>40908</v>
      </c>
      <c r="L132" s="3">
        <f t="shared" si="50"/>
        <v>40725</v>
      </c>
      <c r="M132" s="3">
        <f t="shared" si="51"/>
        <v>40543</v>
      </c>
      <c r="N132" s="9">
        <v>-157.85437297781101</v>
      </c>
      <c r="O132" s="9">
        <v>-155.76385795436499</v>
      </c>
      <c r="P132" s="9">
        <v>-166.816096706444</v>
      </c>
      <c r="Q132" s="9">
        <v>-164.225755463713</v>
      </c>
      <c r="R132" s="9">
        <v>-150.95122019047901</v>
      </c>
      <c r="S132" s="9">
        <v>-154.52457137333599</v>
      </c>
      <c r="T132" s="9">
        <v>-155.66513164614801</v>
      </c>
      <c r="U132" s="9">
        <v>-144.042154579672</v>
      </c>
      <c r="V132" s="9">
        <v>-155.52789217661601</v>
      </c>
      <c r="W132" s="9">
        <v>-167.020604999076</v>
      </c>
      <c r="X132" s="3">
        <v>40605</v>
      </c>
      <c r="Y132" s="7">
        <v>6.69</v>
      </c>
      <c r="Z132" s="8">
        <v>772.7</v>
      </c>
      <c r="AB132" t="str">
        <f t="shared" si="52"/>
        <v xml:space="preserve">(A.Symbol = 'BPZRQ' and A.Date &gt;= '2010-12-31' and A.Date &lt;= '2015-12-31') or </v>
      </c>
    </row>
    <row r="133" spans="1:28" x14ac:dyDescent="0.25">
      <c r="A133" s="1" t="s">
        <v>51</v>
      </c>
      <c r="B133" s="5" t="s">
        <v>273</v>
      </c>
      <c r="C133" s="3">
        <v>43230</v>
      </c>
      <c r="D133" s="3">
        <f t="shared" si="42"/>
        <v>43049</v>
      </c>
      <c r="E133" s="3">
        <f t="shared" si="43"/>
        <v>42865</v>
      </c>
      <c r="F133" s="3">
        <f t="shared" si="44"/>
        <v>42684</v>
      </c>
      <c r="G133" s="3">
        <f t="shared" si="45"/>
        <v>42500</v>
      </c>
      <c r="H133" s="3">
        <f t="shared" si="46"/>
        <v>42318</v>
      </c>
      <c r="I133" s="3">
        <f t="shared" si="47"/>
        <v>42134</v>
      </c>
      <c r="J133" s="3">
        <f t="shared" si="48"/>
        <v>41953</v>
      </c>
      <c r="K133" s="3">
        <f t="shared" si="49"/>
        <v>41769</v>
      </c>
      <c r="L133" s="3">
        <f t="shared" si="50"/>
        <v>41588</v>
      </c>
      <c r="M133" s="3">
        <f t="shared" si="51"/>
        <v>41404</v>
      </c>
      <c r="N133" s="9">
        <v>-144.738539354247</v>
      </c>
      <c r="O133" s="9">
        <v>-156.16431466364401</v>
      </c>
      <c r="P133" s="9">
        <v>-151.25402523933499</v>
      </c>
      <c r="Q133" s="9">
        <v>-157.24890845885801</v>
      </c>
      <c r="R133" s="9">
        <v>-141.14743285236699</v>
      </c>
      <c r="S133" s="9">
        <v>-152.57906410773199</v>
      </c>
      <c r="T133" s="9">
        <v>-145.75306820572601</v>
      </c>
      <c r="U133" s="9">
        <v>-155.07523036255199</v>
      </c>
      <c r="V133" s="9">
        <v>-152.55827471505299</v>
      </c>
      <c r="W133" s="9">
        <v>-160.53423510043999</v>
      </c>
      <c r="X133" s="3">
        <v>41485</v>
      </c>
      <c r="Y133" s="7">
        <v>42.82</v>
      </c>
      <c r="Z133" s="8">
        <v>1824.0934999999999</v>
      </c>
      <c r="AB133" t="str">
        <f t="shared" si="52"/>
        <v xml:space="preserve">(A.Symbol = 'EVEP' and A.Date &gt;= '2013-5-10' and A.Date &lt;= '2018-5-10') or </v>
      </c>
    </row>
    <row r="134" spans="1:28" x14ac:dyDescent="0.25">
      <c r="A134" s="1" t="s">
        <v>68</v>
      </c>
      <c r="B134" s="5" t="s">
        <v>290</v>
      </c>
      <c r="C134" s="3">
        <v>39553</v>
      </c>
      <c r="D134" s="3">
        <f t="shared" si="42"/>
        <v>39370</v>
      </c>
      <c r="E134" s="3">
        <f t="shared" si="43"/>
        <v>39187</v>
      </c>
      <c r="F134" s="3">
        <f t="shared" si="44"/>
        <v>39005</v>
      </c>
      <c r="G134" s="3">
        <f t="shared" si="45"/>
        <v>38822</v>
      </c>
      <c r="H134" s="3">
        <f t="shared" si="46"/>
        <v>38640</v>
      </c>
      <c r="I134" s="3">
        <f t="shared" si="47"/>
        <v>38457</v>
      </c>
      <c r="J134" s="3">
        <f t="shared" si="48"/>
        <v>38275</v>
      </c>
      <c r="K134" s="3">
        <f t="shared" si="49"/>
        <v>38092</v>
      </c>
      <c r="L134" s="3">
        <f t="shared" si="50"/>
        <v>37909</v>
      </c>
      <c r="M134" s="3">
        <f t="shared" si="51"/>
        <v>37726</v>
      </c>
      <c r="N134" s="9">
        <v>-113.607332481501</v>
      </c>
      <c r="O134" s="9">
        <v>-156.17018739057801</v>
      </c>
      <c r="P134" s="9">
        <v>-116.800390182268</v>
      </c>
      <c r="Q134" s="9">
        <v>-159.66482152074701</v>
      </c>
      <c r="R134" s="9">
        <v>-123.070039570558</v>
      </c>
      <c r="S134" s="9">
        <v>-147.15395981619301</v>
      </c>
      <c r="T134" s="9">
        <v>-123.783053242845</v>
      </c>
      <c r="U134" s="9">
        <v>-136.08211703842801</v>
      </c>
      <c r="V134" s="9">
        <v>-141.61117967961499</v>
      </c>
      <c r="W134" s="9">
        <v>-149.42470475139299</v>
      </c>
      <c r="X134" s="3">
        <v>37888</v>
      </c>
      <c r="Y134" s="7">
        <v>6.89</v>
      </c>
      <c r="Z134" s="8">
        <v>1542.8</v>
      </c>
      <c r="AB134" t="str">
        <f t="shared" si="52"/>
        <v xml:space="preserve">(A.Symbol = 'DVW' and A.Date &gt;= '2003-4-15' and A.Date &lt;= '2008-4-15') or </v>
      </c>
    </row>
    <row r="135" spans="1:28" x14ac:dyDescent="0.25">
      <c r="A135" s="1" t="s">
        <v>135</v>
      </c>
      <c r="B135" s="5" t="s">
        <v>357</v>
      </c>
      <c r="C135" s="3">
        <v>39888</v>
      </c>
      <c r="D135" s="3">
        <f t="shared" si="42"/>
        <v>39707</v>
      </c>
      <c r="E135" s="3">
        <f t="shared" si="43"/>
        <v>39523</v>
      </c>
      <c r="F135" s="3">
        <f t="shared" si="44"/>
        <v>39341</v>
      </c>
      <c r="G135" s="3">
        <f t="shared" si="45"/>
        <v>39157</v>
      </c>
      <c r="H135" s="3">
        <f t="shared" si="46"/>
        <v>38976</v>
      </c>
      <c r="I135" s="3">
        <f t="shared" si="47"/>
        <v>38792</v>
      </c>
      <c r="J135" s="3">
        <f t="shared" si="48"/>
        <v>38611</v>
      </c>
      <c r="K135" s="3">
        <f t="shared" si="49"/>
        <v>38427</v>
      </c>
      <c r="L135" s="3">
        <f t="shared" si="50"/>
        <v>38246</v>
      </c>
      <c r="M135" s="3">
        <f t="shared" si="51"/>
        <v>38062</v>
      </c>
      <c r="N135" s="9">
        <v>-150.37471193077701</v>
      </c>
      <c r="O135" s="9">
        <v>-156.720861684976</v>
      </c>
      <c r="P135" s="9">
        <v>-147.550094548971</v>
      </c>
      <c r="Q135" s="9">
        <v>-156.467499190908</v>
      </c>
      <c r="R135" s="9">
        <v>-152.502156707691</v>
      </c>
      <c r="S135" s="9">
        <v>-164.25405221047001</v>
      </c>
      <c r="T135" s="9">
        <v>-149.715610946601</v>
      </c>
      <c r="U135" s="9">
        <v>-161.841380880234</v>
      </c>
      <c r="V135" s="9">
        <v>-152.50396596801801</v>
      </c>
      <c r="W135" s="9">
        <v>-158.101948116779</v>
      </c>
      <c r="X135" s="3">
        <v>38065</v>
      </c>
      <c r="Y135" s="7">
        <v>18.5</v>
      </c>
      <c r="Z135" s="8">
        <v>367.2</v>
      </c>
      <c r="AB135" t="str">
        <f t="shared" si="52"/>
        <v xml:space="preserve">(A.Symbol = 'YBTVQ' and A.Date &gt;= '2004-3-16' and A.Date &lt;= '2009-3-16') or </v>
      </c>
    </row>
    <row r="136" spans="1:28" x14ac:dyDescent="0.25">
      <c r="A136" s="1" t="s">
        <v>192</v>
      </c>
      <c r="B136" s="5" t="s">
        <v>414</v>
      </c>
      <c r="C136" s="3">
        <v>42858</v>
      </c>
      <c r="D136" s="3">
        <f t="shared" si="42"/>
        <v>42677</v>
      </c>
      <c r="E136" s="3">
        <f t="shared" si="43"/>
        <v>42493</v>
      </c>
      <c r="F136" s="3">
        <f t="shared" si="44"/>
        <v>42311</v>
      </c>
      <c r="G136" s="3">
        <f t="shared" si="45"/>
        <v>42127</v>
      </c>
      <c r="H136" s="3">
        <f t="shared" si="46"/>
        <v>41946</v>
      </c>
      <c r="I136" s="3">
        <f t="shared" si="47"/>
        <v>41762</v>
      </c>
      <c r="J136" s="3">
        <f t="shared" si="48"/>
        <v>41581</v>
      </c>
      <c r="K136" s="3">
        <f t="shared" si="49"/>
        <v>41397</v>
      </c>
      <c r="L136" s="3">
        <f t="shared" si="50"/>
        <v>41216</v>
      </c>
      <c r="M136" s="3">
        <f t="shared" si="51"/>
        <v>41032</v>
      </c>
      <c r="N136" s="9">
        <v>-135.885894592108</v>
      </c>
      <c r="O136" s="9">
        <v>-156.983359986518</v>
      </c>
      <c r="P136" s="9">
        <v>-139.38305514314899</v>
      </c>
      <c r="Q136" s="9">
        <v>-143.00108375716499</v>
      </c>
      <c r="R136" s="9">
        <v>-141.306027453192</v>
      </c>
      <c r="S136" s="9">
        <v>-149.78697090459099</v>
      </c>
      <c r="T136" s="9">
        <v>-142.65732235239099</v>
      </c>
      <c r="U136" s="9">
        <v>-151.31801231811099</v>
      </c>
      <c r="V136" s="9">
        <v>-144.02713285642301</v>
      </c>
      <c r="W136" s="9">
        <v>-129.81813873904599</v>
      </c>
      <c r="X136" s="3">
        <v>41751</v>
      </c>
      <c r="Y136" s="7">
        <v>30.6</v>
      </c>
      <c r="Z136" s="8">
        <v>4681.5</v>
      </c>
      <c r="AB136" t="str">
        <f t="shared" si="52"/>
        <v xml:space="preserve">(A.Symbol = 'UPLMQ' and A.Date &gt;= '2012-5-3' and A.Date &lt;= '2017-5-3') or </v>
      </c>
    </row>
    <row r="137" spans="1:28" x14ac:dyDescent="0.25">
      <c r="A137" s="1" t="s">
        <v>34</v>
      </c>
      <c r="B137" s="5" t="s">
        <v>256</v>
      </c>
      <c r="C137" s="3">
        <v>38973</v>
      </c>
      <c r="D137" s="3">
        <f t="shared" si="42"/>
        <v>38789</v>
      </c>
      <c r="E137" s="3">
        <f t="shared" si="43"/>
        <v>38608</v>
      </c>
      <c r="F137" s="3">
        <f t="shared" si="44"/>
        <v>38424</v>
      </c>
      <c r="G137" s="3">
        <f t="shared" si="45"/>
        <v>38243</v>
      </c>
      <c r="H137" s="3">
        <f t="shared" si="46"/>
        <v>38059</v>
      </c>
      <c r="I137" s="3">
        <f t="shared" si="47"/>
        <v>37877</v>
      </c>
      <c r="J137" s="3">
        <f t="shared" si="48"/>
        <v>37693</v>
      </c>
      <c r="K137" s="3">
        <f t="shared" si="49"/>
        <v>37512</v>
      </c>
      <c r="L137" s="3">
        <f t="shared" si="50"/>
        <v>37328</v>
      </c>
      <c r="M137" s="3">
        <f t="shared" si="51"/>
        <v>37147</v>
      </c>
      <c r="N137" s="9">
        <v>-155.834621452394</v>
      </c>
      <c r="O137" s="9">
        <v>-158.30741189079501</v>
      </c>
      <c r="P137" s="9">
        <v>-160.77384728722001</v>
      </c>
      <c r="Q137" s="9">
        <v>-199.285479963059</v>
      </c>
      <c r="R137" s="9">
        <v>-170.213171441046</v>
      </c>
      <c r="S137" s="9">
        <v>-146.48441903605899</v>
      </c>
      <c r="T137" s="9">
        <v>-161.777226727455</v>
      </c>
      <c r="U137" s="9">
        <v>-153.287100343068</v>
      </c>
      <c r="V137" s="9">
        <v>-158.333252202084</v>
      </c>
      <c r="W137" s="9">
        <v>-156.70974736549101</v>
      </c>
      <c r="X137" s="3">
        <v>38089</v>
      </c>
      <c r="Y137" s="7">
        <v>22.16</v>
      </c>
      <c r="Z137" s="8">
        <v>199.2</v>
      </c>
      <c r="AB137" t="str">
        <f t="shared" si="52"/>
        <v xml:space="preserve">(A.Symbol = 'IPIXQ' and A.Date &gt;= '2001-9-13' and A.Date &lt;= '2006-9-13') or </v>
      </c>
    </row>
    <row r="138" spans="1:28" x14ac:dyDescent="0.25">
      <c r="A138" s="1" t="s">
        <v>42</v>
      </c>
      <c r="B138" s="5" t="s">
        <v>264</v>
      </c>
      <c r="C138" s="3">
        <v>42613</v>
      </c>
      <c r="D138" s="3">
        <f t="shared" si="42"/>
        <v>42431</v>
      </c>
      <c r="E138" s="3">
        <f t="shared" si="43"/>
        <v>42247</v>
      </c>
      <c r="F138" s="3">
        <f t="shared" si="44"/>
        <v>42066</v>
      </c>
      <c r="G138" s="3">
        <f t="shared" si="45"/>
        <v>41882</v>
      </c>
      <c r="H138" s="3">
        <f t="shared" si="46"/>
        <v>41701</v>
      </c>
      <c r="I138" s="3">
        <f t="shared" si="47"/>
        <v>41517</v>
      </c>
      <c r="J138" s="3">
        <f t="shared" si="48"/>
        <v>41336</v>
      </c>
      <c r="K138" s="3">
        <f t="shared" si="49"/>
        <v>41152</v>
      </c>
      <c r="L138" s="3">
        <f t="shared" si="50"/>
        <v>40970</v>
      </c>
      <c r="M138" s="3">
        <f t="shared" si="51"/>
        <v>40786</v>
      </c>
      <c r="N138" s="9">
        <v>-166.26661706864499</v>
      </c>
      <c r="O138" s="9">
        <v>-158.35712331566501</v>
      </c>
      <c r="P138" s="9">
        <v>-169.70658385177501</v>
      </c>
      <c r="Q138" s="9">
        <v>-160.97736330403899</v>
      </c>
      <c r="R138" s="9">
        <v>-159.883574038733</v>
      </c>
      <c r="S138" s="9">
        <v>-156.73748539242899</v>
      </c>
      <c r="T138" s="9">
        <v>-177.63561045396699</v>
      </c>
      <c r="U138" s="9">
        <v>-178.52498630198701</v>
      </c>
      <c r="V138" s="9">
        <v>-196.06772611239899</v>
      </c>
      <c r="W138" s="9">
        <v>-200.96869410775801</v>
      </c>
      <c r="X138" s="3">
        <v>40794</v>
      </c>
      <c r="Y138" s="7">
        <v>56.71</v>
      </c>
      <c r="Z138" s="8">
        <v>4757.8</v>
      </c>
      <c r="AB138" t="str">
        <f t="shared" si="52"/>
        <v xml:space="preserve">(A.Symbol = 'MCP' and A.Date &gt;= '2011-8-31' and A.Date &lt;= '2016-8-31') or </v>
      </c>
    </row>
    <row r="139" spans="1:28" x14ac:dyDescent="0.25">
      <c r="A139" s="1" t="s">
        <v>193</v>
      </c>
      <c r="B139" s="5" t="s">
        <v>415</v>
      </c>
      <c r="C139" s="3">
        <v>40163</v>
      </c>
      <c r="D139" s="3">
        <f t="shared" si="42"/>
        <v>39980</v>
      </c>
      <c r="E139" s="3">
        <f t="shared" si="43"/>
        <v>39798</v>
      </c>
      <c r="F139" s="3">
        <f t="shared" si="44"/>
        <v>39615</v>
      </c>
      <c r="G139" s="3">
        <f t="shared" si="45"/>
        <v>39432</v>
      </c>
      <c r="H139" s="3">
        <f t="shared" si="46"/>
        <v>39249</v>
      </c>
      <c r="I139" s="3">
        <f t="shared" si="47"/>
        <v>39067</v>
      </c>
      <c r="J139" s="3">
        <f t="shared" si="48"/>
        <v>38884</v>
      </c>
      <c r="K139" s="3">
        <f t="shared" si="49"/>
        <v>38702</v>
      </c>
      <c r="L139" s="3">
        <f t="shared" si="50"/>
        <v>38519</v>
      </c>
      <c r="M139" s="3">
        <f t="shared" si="51"/>
        <v>38337</v>
      </c>
      <c r="N139" s="9">
        <v>-159.35445028318699</v>
      </c>
      <c r="O139" s="9">
        <v>-159.203094903905</v>
      </c>
      <c r="P139" s="9">
        <v>-157.94220796734999</v>
      </c>
      <c r="Q139" s="9">
        <v>-145.885623664902</v>
      </c>
      <c r="R139" s="9">
        <v>-150.601314985409</v>
      </c>
      <c r="S139" s="9">
        <v>-144.99869953947001</v>
      </c>
      <c r="T139" s="9" t="s">
        <v>446</v>
      </c>
      <c r="U139" s="9" t="s">
        <v>446</v>
      </c>
      <c r="V139" s="9" t="s">
        <v>446</v>
      </c>
      <c r="W139" s="9" t="s">
        <v>446</v>
      </c>
      <c r="X139" s="3">
        <v>39175</v>
      </c>
      <c r="Y139" s="7">
        <v>30.5</v>
      </c>
      <c r="Z139" s="8">
        <v>339.3</v>
      </c>
      <c r="AB139" t="str">
        <f t="shared" si="52"/>
        <v xml:space="preserve">(A.Symbol = 'SGICQ' and A.Date &gt;= '2004-12-16' and A.Date &lt;= '2009-12-16') or </v>
      </c>
    </row>
    <row r="140" spans="1:28" x14ac:dyDescent="0.25">
      <c r="A140" s="1" t="s">
        <v>105</v>
      </c>
      <c r="B140" s="5" t="s">
        <v>327</v>
      </c>
      <c r="C140" s="3">
        <v>40808</v>
      </c>
      <c r="D140" s="3">
        <f t="shared" si="42"/>
        <v>40624</v>
      </c>
      <c r="E140" s="3">
        <f t="shared" si="43"/>
        <v>40443</v>
      </c>
      <c r="F140" s="3">
        <f t="shared" si="44"/>
        <v>40259</v>
      </c>
      <c r="G140" s="3">
        <f t="shared" si="45"/>
        <v>40078</v>
      </c>
      <c r="H140" s="3">
        <f t="shared" si="46"/>
        <v>39894</v>
      </c>
      <c r="I140" s="3">
        <f t="shared" si="47"/>
        <v>39713</v>
      </c>
      <c r="J140" s="3">
        <f t="shared" si="48"/>
        <v>39529</v>
      </c>
      <c r="K140" s="3">
        <f t="shared" si="49"/>
        <v>39347</v>
      </c>
      <c r="L140" s="3">
        <f t="shared" si="50"/>
        <v>39163</v>
      </c>
      <c r="M140" s="3">
        <f t="shared" si="51"/>
        <v>38982</v>
      </c>
      <c r="N140" s="9">
        <v>-159.99622128901001</v>
      </c>
      <c r="O140" s="9">
        <v>-159.65652703209</v>
      </c>
      <c r="P140" s="9">
        <v>-167.76052014633899</v>
      </c>
      <c r="Q140" s="9">
        <v>-170.74733683027</v>
      </c>
      <c r="R140" s="9">
        <v>-167.096398574164</v>
      </c>
      <c r="S140" s="9">
        <v>-166.874328249954</v>
      </c>
      <c r="T140" s="9">
        <v>-156.026053241048</v>
      </c>
      <c r="U140" s="9">
        <v>-156.55844339904701</v>
      </c>
      <c r="V140" s="9">
        <v>-173.87067303128899</v>
      </c>
      <c r="W140" s="9">
        <v>-160.52287394534301</v>
      </c>
      <c r="X140" s="3">
        <v>39442</v>
      </c>
      <c r="Y140" s="7">
        <v>18.11</v>
      </c>
      <c r="Z140" s="8">
        <v>1011.5</v>
      </c>
      <c r="AB140" t="str">
        <f t="shared" si="52"/>
        <v xml:space="preserve">(A.Symbol = 'RZTIQ' and A.Date &gt;= '2006-9-22' and A.Date &lt;= '2011-9-22') or </v>
      </c>
    </row>
    <row r="141" spans="1:28" x14ac:dyDescent="0.25">
      <c r="A141" s="1" t="s">
        <v>91</v>
      </c>
      <c r="B141" s="5" t="s">
        <v>313</v>
      </c>
      <c r="C141" s="3">
        <v>41271</v>
      </c>
      <c r="D141" s="3">
        <f t="shared" si="42"/>
        <v>41088</v>
      </c>
      <c r="E141" s="3">
        <f t="shared" si="43"/>
        <v>40905</v>
      </c>
      <c r="F141" s="3">
        <f t="shared" si="44"/>
        <v>40722</v>
      </c>
      <c r="G141" s="3">
        <f t="shared" si="45"/>
        <v>40540</v>
      </c>
      <c r="H141" s="3">
        <f t="shared" si="46"/>
        <v>40357</v>
      </c>
      <c r="I141" s="3">
        <f t="shared" si="47"/>
        <v>40175</v>
      </c>
      <c r="J141" s="3">
        <f t="shared" si="48"/>
        <v>39992</v>
      </c>
      <c r="K141" s="3">
        <f t="shared" si="49"/>
        <v>39810</v>
      </c>
      <c r="L141" s="3">
        <f t="shared" si="50"/>
        <v>39627</v>
      </c>
      <c r="M141" s="3">
        <f t="shared" si="51"/>
        <v>39444</v>
      </c>
      <c r="N141" s="9">
        <v>-163.59045668721001</v>
      </c>
      <c r="O141" s="9">
        <v>-159.755689343157</v>
      </c>
      <c r="P141" s="9">
        <v>-149.665036835726</v>
      </c>
      <c r="Q141" s="9">
        <v>-135.80061520564499</v>
      </c>
      <c r="R141" s="9">
        <v>-132.092355752288</v>
      </c>
      <c r="S141" s="9">
        <v>-156.527495422453</v>
      </c>
      <c r="T141" s="9">
        <v>-129.847520595557</v>
      </c>
      <c r="U141" s="9">
        <v>-114.401198808468</v>
      </c>
      <c r="V141" s="9">
        <v>-112.433911806183</v>
      </c>
      <c r="W141" s="9">
        <v>-108.148468387457</v>
      </c>
      <c r="X141" s="3">
        <v>39482</v>
      </c>
      <c r="Y141" s="7">
        <v>14</v>
      </c>
      <c r="Z141" s="8">
        <v>185</v>
      </c>
      <c r="AB141" t="str">
        <f t="shared" si="52"/>
        <v xml:space="preserve">(A.Symbol = 'KIDEQ' and A.Date &gt;= '2007-12-28' and A.Date &lt;= '2012-12-28') or </v>
      </c>
    </row>
    <row r="142" spans="1:28" x14ac:dyDescent="0.25">
      <c r="A142" s="1" t="s">
        <v>66</v>
      </c>
      <c r="B142" s="5" t="s">
        <v>288</v>
      </c>
      <c r="C142" s="3">
        <v>41463</v>
      </c>
      <c r="D142" s="3">
        <f t="shared" si="42"/>
        <v>41282</v>
      </c>
      <c r="E142" s="3">
        <f t="shared" si="43"/>
        <v>41098</v>
      </c>
      <c r="F142" s="3">
        <f t="shared" si="44"/>
        <v>40916</v>
      </c>
      <c r="G142" s="3">
        <f t="shared" si="45"/>
        <v>40732</v>
      </c>
      <c r="H142" s="3">
        <f t="shared" si="46"/>
        <v>40551</v>
      </c>
      <c r="I142" s="3">
        <f t="shared" si="47"/>
        <v>40367</v>
      </c>
      <c r="J142" s="3">
        <f t="shared" si="48"/>
        <v>40186</v>
      </c>
      <c r="K142" s="3">
        <f t="shared" si="49"/>
        <v>40002</v>
      </c>
      <c r="L142" s="3">
        <f t="shared" si="50"/>
        <v>39821</v>
      </c>
      <c r="M142" s="3">
        <f t="shared" si="51"/>
        <v>39637</v>
      </c>
      <c r="N142" s="9">
        <v>-161.556277441265</v>
      </c>
      <c r="O142" s="9">
        <v>-160.00121885447501</v>
      </c>
      <c r="P142" s="9">
        <v>-167.97377047337099</v>
      </c>
      <c r="Q142" s="9">
        <v>-167.503790240342</v>
      </c>
      <c r="R142" s="9">
        <v>-168.01737046960699</v>
      </c>
      <c r="S142" s="9">
        <v>-174.16974272392099</v>
      </c>
      <c r="T142" s="9">
        <v>-179.71557134903901</v>
      </c>
      <c r="U142" s="9" t="s">
        <v>446</v>
      </c>
      <c r="V142" s="9" t="s">
        <v>446</v>
      </c>
      <c r="W142" s="9" t="s">
        <v>446</v>
      </c>
      <c r="X142" s="3">
        <v>40088</v>
      </c>
      <c r="Y142" s="7">
        <v>25.77</v>
      </c>
      <c r="Z142" s="8">
        <v>2495</v>
      </c>
      <c r="AB142" t="str">
        <f t="shared" si="52"/>
        <v xml:space="preserve">(A.Symbol = 'AONEQ' and A.Date &gt;= '2008-7-8' and A.Date &lt;= '2013-7-8') or </v>
      </c>
    </row>
    <row r="143" spans="1:28" x14ac:dyDescent="0.25">
      <c r="A143" s="1" t="s">
        <v>3</v>
      </c>
      <c r="B143" s="5" t="s">
        <v>225</v>
      </c>
      <c r="C143" s="3">
        <v>40252</v>
      </c>
      <c r="D143" s="3">
        <f t="shared" si="42"/>
        <v>40071</v>
      </c>
      <c r="E143" s="3">
        <f t="shared" si="43"/>
        <v>39887</v>
      </c>
      <c r="F143" s="3">
        <f t="shared" si="44"/>
        <v>39706</v>
      </c>
      <c r="G143" s="3">
        <f t="shared" si="45"/>
        <v>39522</v>
      </c>
      <c r="H143" s="3">
        <f t="shared" si="46"/>
        <v>39340</v>
      </c>
      <c r="I143" s="3">
        <f t="shared" si="47"/>
        <v>39156</v>
      </c>
      <c r="J143" s="3">
        <f t="shared" si="48"/>
        <v>38975</v>
      </c>
      <c r="K143" s="3">
        <f t="shared" si="49"/>
        <v>38791</v>
      </c>
      <c r="L143" s="3">
        <f t="shared" si="50"/>
        <v>38610</v>
      </c>
      <c r="M143" s="3">
        <f t="shared" si="51"/>
        <v>38426</v>
      </c>
      <c r="N143" s="9">
        <v>-119.174039346226</v>
      </c>
      <c r="O143" s="9">
        <v>-160.155573889111</v>
      </c>
      <c r="P143" s="9">
        <v>-128.03373372017199</v>
      </c>
      <c r="Q143" s="9">
        <v>-176.542403132159</v>
      </c>
      <c r="R143" s="9">
        <v>-143.24814129632901</v>
      </c>
      <c r="S143" s="9">
        <v>-183.33521386335201</v>
      </c>
      <c r="T143" s="9">
        <v>-158.52798597766599</v>
      </c>
      <c r="U143" s="9" t="s">
        <v>446</v>
      </c>
      <c r="V143" s="9" t="s">
        <v>446</v>
      </c>
      <c r="W143" s="9" t="s">
        <v>446</v>
      </c>
      <c r="X143" s="3">
        <v>38903</v>
      </c>
      <c r="Y143" s="7">
        <v>40.28</v>
      </c>
      <c r="Z143" s="8">
        <v>1685</v>
      </c>
      <c r="AB143" t="str">
        <f t="shared" si="52"/>
        <v xml:space="preserve">(A.Symbol = 'AVRNQ' and A.Date &gt;= '2005-3-15' and A.Date &lt;= '2010-3-15') or </v>
      </c>
    </row>
    <row r="144" spans="1:28" x14ac:dyDescent="0.25">
      <c r="A144" s="1" t="s">
        <v>82</v>
      </c>
      <c r="B144" s="5" t="s">
        <v>304</v>
      </c>
      <c r="C144" s="3">
        <v>42625</v>
      </c>
      <c r="D144" s="3">
        <f t="shared" si="42"/>
        <v>42441</v>
      </c>
      <c r="E144" s="3">
        <f t="shared" si="43"/>
        <v>42259</v>
      </c>
      <c r="F144" s="3">
        <f t="shared" si="44"/>
        <v>42075</v>
      </c>
      <c r="G144" s="3">
        <f t="shared" si="45"/>
        <v>41894</v>
      </c>
      <c r="H144" s="3">
        <f t="shared" si="46"/>
        <v>41710</v>
      </c>
      <c r="I144" s="3">
        <f t="shared" si="47"/>
        <v>41529</v>
      </c>
      <c r="J144" s="3">
        <f t="shared" si="48"/>
        <v>41345</v>
      </c>
      <c r="K144" s="3">
        <f t="shared" si="49"/>
        <v>41164</v>
      </c>
      <c r="L144" s="3">
        <f t="shared" si="50"/>
        <v>40980</v>
      </c>
      <c r="M144" s="3">
        <f t="shared" si="51"/>
        <v>40798</v>
      </c>
      <c r="N144" s="9">
        <v>-176.069703522873</v>
      </c>
      <c r="O144" s="9">
        <v>-160.35014221491099</v>
      </c>
      <c r="P144" s="9">
        <v>-161.48323505496501</v>
      </c>
      <c r="Q144" s="9">
        <v>-162.037742702304</v>
      </c>
      <c r="R144" s="9">
        <v>-171.55219675689401</v>
      </c>
      <c r="S144" s="9">
        <v>-167.11498710841201</v>
      </c>
      <c r="T144" s="9">
        <v>-172.66103681627999</v>
      </c>
      <c r="U144" s="9">
        <v>-166.382649738883</v>
      </c>
      <c r="V144" s="9">
        <v>-173.41104460048999</v>
      </c>
      <c r="W144" s="9">
        <v>-166.65283017895501</v>
      </c>
      <c r="X144" s="3">
        <v>41766</v>
      </c>
      <c r="Y144" s="7">
        <v>17.91</v>
      </c>
      <c r="Z144" s="8">
        <v>1170.7</v>
      </c>
      <c r="AB144" t="str">
        <f t="shared" si="52"/>
        <v xml:space="preserve">(A.Symbol = 'PVAH' and A.Date &gt;= '2011-9-12' and A.Date &lt;= '2016-9-12') or </v>
      </c>
    </row>
    <row r="145" spans="1:28" x14ac:dyDescent="0.25">
      <c r="A145" s="1" t="s">
        <v>151</v>
      </c>
      <c r="B145" s="5" t="s">
        <v>373</v>
      </c>
      <c r="C145" s="3">
        <v>42774</v>
      </c>
      <c r="D145" s="3">
        <f t="shared" si="42"/>
        <v>42590</v>
      </c>
      <c r="E145" s="3">
        <f t="shared" si="43"/>
        <v>42408</v>
      </c>
      <c r="F145" s="3">
        <f t="shared" si="44"/>
        <v>42224</v>
      </c>
      <c r="G145" s="3">
        <f t="shared" si="45"/>
        <v>42043</v>
      </c>
      <c r="H145" s="3">
        <f t="shared" si="46"/>
        <v>41859</v>
      </c>
      <c r="I145" s="3">
        <f t="shared" si="47"/>
        <v>41678</v>
      </c>
      <c r="J145" s="3">
        <f t="shared" si="48"/>
        <v>41494</v>
      </c>
      <c r="K145" s="3">
        <f t="shared" si="49"/>
        <v>41313</v>
      </c>
      <c r="L145" s="3">
        <f t="shared" si="50"/>
        <v>41129</v>
      </c>
      <c r="M145" s="3">
        <f t="shared" si="51"/>
        <v>40947</v>
      </c>
      <c r="N145" s="9">
        <v>-167.13796761354399</v>
      </c>
      <c r="O145" s="9">
        <v>-163.57845893905201</v>
      </c>
      <c r="P145" s="9">
        <v>-163.34107135708501</v>
      </c>
      <c r="Q145" s="9">
        <v>-167.524472010793</v>
      </c>
      <c r="R145" s="9">
        <v>-174.54624929737801</v>
      </c>
      <c r="S145" s="9">
        <v>-184.41167893052901</v>
      </c>
      <c r="T145" s="9">
        <v>-169.319440761533</v>
      </c>
      <c r="U145" s="9">
        <v>-177.37477720555501</v>
      </c>
      <c r="V145" s="9">
        <v>-185.292637894347</v>
      </c>
      <c r="W145" s="9">
        <v>-193.207365499064</v>
      </c>
      <c r="X145" s="3">
        <v>41717</v>
      </c>
      <c r="Y145" s="7">
        <v>57.4</v>
      </c>
      <c r="Z145" s="8">
        <v>302</v>
      </c>
      <c r="AB145" t="str">
        <f t="shared" si="52"/>
        <v xml:space="preserve">(A.Symbol = 'UNIS' and A.Date &gt;= '2012-2-8' and A.Date &lt;= '2017-2-8') or </v>
      </c>
    </row>
    <row r="146" spans="1:28" x14ac:dyDescent="0.25">
      <c r="A146" s="1" t="s">
        <v>208</v>
      </c>
      <c r="B146" s="5" t="s">
        <v>430</v>
      </c>
      <c r="C146" s="3">
        <v>38681</v>
      </c>
      <c r="D146" s="3">
        <f t="shared" si="42"/>
        <v>38497</v>
      </c>
      <c r="E146" s="3">
        <f t="shared" si="43"/>
        <v>38316</v>
      </c>
      <c r="F146" s="3">
        <f t="shared" si="44"/>
        <v>38132</v>
      </c>
      <c r="G146" s="3">
        <f t="shared" si="45"/>
        <v>37950</v>
      </c>
      <c r="H146" s="3">
        <f t="shared" si="46"/>
        <v>37766</v>
      </c>
      <c r="I146" s="3">
        <f t="shared" si="47"/>
        <v>37585</v>
      </c>
      <c r="J146" s="3">
        <f t="shared" si="48"/>
        <v>37401</v>
      </c>
      <c r="K146" s="3">
        <f t="shared" si="49"/>
        <v>37220</v>
      </c>
      <c r="L146" s="3">
        <f t="shared" si="50"/>
        <v>37036</v>
      </c>
      <c r="M146" s="3">
        <f t="shared" si="51"/>
        <v>36855</v>
      </c>
      <c r="N146" s="9">
        <v>-161.537273981157</v>
      </c>
      <c r="O146" s="9">
        <v>-163.84053646423999</v>
      </c>
      <c r="P146" s="9">
        <v>-176.707919917167</v>
      </c>
      <c r="Q146" s="9">
        <v>-179.27840870455901</v>
      </c>
      <c r="R146" s="9">
        <v>-159.791321197842</v>
      </c>
      <c r="S146" s="9">
        <v>-153.52277126574199</v>
      </c>
      <c r="T146" s="9">
        <v>-154.79923580325899</v>
      </c>
      <c r="U146" s="9">
        <v>-144.28657535198101</v>
      </c>
      <c r="V146" s="9">
        <v>-151.096517013663</v>
      </c>
      <c r="W146" s="9">
        <v>-156.41814680783699</v>
      </c>
      <c r="X146" s="3">
        <v>36922</v>
      </c>
      <c r="Y146" s="7">
        <v>59</v>
      </c>
      <c r="Z146" s="8">
        <v>1754.3</v>
      </c>
      <c r="AB146" t="str">
        <f t="shared" si="52"/>
        <v xml:space="preserve">(A.Symbol = 'LRLSQ' and A.Date &gt;= '2000-11-25' and A.Date &lt;= '2005-11-25') or </v>
      </c>
    </row>
    <row r="147" spans="1:28" x14ac:dyDescent="0.25">
      <c r="A147" s="1" t="s">
        <v>106</v>
      </c>
      <c r="B147" s="5" t="s">
        <v>328</v>
      </c>
      <c r="C147" s="3">
        <v>38726</v>
      </c>
      <c r="D147" s="3">
        <f t="shared" si="42"/>
        <v>38542</v>
      </c>
      <c r="E147" s="3">
        <f t="shared" si="43"/>
        <v>38361</v>
      </c>
      <c r="F147" s="3">
        <f t="shared" si="44"/>
        <v>38177</v>
      </c>
      <c r="G147" s="3">
        <f t="shared" si="45"/>
        <v>37995</v>
      </c>
      <c r="H147" s="3">
        <f t="shared" si="46"/>
        <v>37811</v>
      </c>
      <c r="I147" s="3">
        <f t="shared" si="47"/>
        <v>37630</v>
      </c>
      <c r="J147" s="3">
        <f t="shared" si="48"/>
        <v>37446</v>
      </c>
      <c r="K147" s="3">
        <f t="shared" si="49"/>
        <v>37265</v>
      </c>
      <c r="L147" s="3">
        <f t="shared" si="50"/>
        <v>37081</v>
      </c>
      <c r="M147" s="3">
        <f t="shared" si="51"/>
        <v>36900</v>
      </c>
      <c r="N147" s="9">
        <v>-170.05739523154</v>
      </c>
      <c r="O147" s="9">
        <v>-163.886611593125</v>
      </c>
      <c r="P147" s="9">
        <v>-167.318652385245</v>
      </c>
      <c r="Q147" s="9">
        <v>-174.403158371676</v>
      </c>
      <c r="R147" s="9">
        <v>-180.44102715650001</v>
      </c>
      <c r="S147" s="9">
        <v>-186.92396258523499</v>
      </c>
      <c r="T147" s="9">
        <v>-194.01532062564999</v>
      </c>
      <c r="U147" s="9">
        <v>-202.653932081726</v>
      </c>
      <c r="V147" s="9">
        <v>-231.01851851851799</v>
      </c>
      <c r="W147" s="9">
        <v>-231.01851851851799</v>
      </c>
      <c r="X147" s="3">
        <v>36916</v>
      </c>
      <c r="Y147" s="7">
        <v>93.75</v>
      </c>
      <c r="Z147" s="8">
        <v>1214.9000000000001</v>
      </c>
      <c r="AB147" t="str">
        <f t="shared" si="52"/>
        <v xml:space="preserve">(A.Symbol = 'RCO' and A.Date &gt;= '2001-1-9' and A.Date &lt;= '2006-1-9') or </v>
      </c>
    </row>
    <row r="148" spans="1:28" x14ac:dyDescent="0.25">
      <c r="A148" s="1" t="s">
        <v>188</v>
      </c>
      <c r="B148" s="5" t="s">
        <v>410</v>
      </c>
      <c r="C148" s="3">
        <v>40567</v>
      </c>
      <c r="D148" s="3">
        <f t="shared" si="42"/>
        <v>40383</v>
      </c>
      <c r="E148" s="3">
        <f t="shared" si="43"/>
        <v>40202</v>
      </c>
      <c r="F148" s="3">
        <f t="shared" si="44"/>
        <v>40018</v>
      </c>
      <c r="G148" s="3">
        <f t="shared" si="45"/>
        <v>39837</v>
      </c>
      <c r="H148" s="3">
        <f t="shared" si="46"/>
        <v>39653</v>
      </c>
      <c r="I148" s="3">
        <f t="shared" si="47"/>
        <v>39471</v>
      </c>
      <c r="J148" s="3">
        <f t="shared" si="48"/>
        <v>39287</v>
      </c>
      <c r="K148" s="3">
        <f t="shared" si="49"/>
        <v>39106</v>
      </c>
      <c r="L148" s="3">
        <f t="shared" si="50"/>
        <v>38922</v>
      </c>
      <c r="M148" s="3">
        <f t="shared" si="51"/>
        <v>38741</v>
      </c>
      <c r="N148" s="9">
        <v>-165.75059373534401</v>
      </c>
      <c r="O148" s="9">
        <v>-165.02006495732499</v>
      </c>
      <c r="P148" s="9">
        <v>-164.25899632293701</v>
      </c>
      <c r="Q148" s="9">
        <v>-168.97111750267501</v>
      </c>
      <c r="R148" s="9">
        <v>-158.745698759292</v>
      </c>
      <c r="S148" s="9">
        <v>-126.418676188696</v>
      </c>
      <c r="T148" s="9">
        <v>-140.91008341621901</v>
      </c>
      <c r="U148" s="9">
        <v>-160.34620660796301</v>
      </c>
      <c r="V148" s="9">
        <v>-167.58312124238199</v>
      </c>
      <c r="W148" s="9">
        <v>-176.575300313263</v>
      </c>
      <c r="X148" s="3">
        <v>39098</v>
      </c>
      <c r="Y148" s="7">
        <v>21.41</v>
      </c>
      <c r="Z148" s="8">
        <v>751.8</v>
      </c>
      <c r="AB148" t="str">
        <f t="shared" si="52"/>
        <v xml:space="preserve">(A.Symbol = 'FRCMQ' and A.Date &gt;= '2006-1-24' and A.Date &lt;= '2011-1-24') or </v>
      </c>
    </row>
    <row r="149" spans="1:28" x14ac:dyDescent="0.25">
      <c r="A149" s="1" t="s">
        <v>84</v>
      </c>
      <c r="B149" s="5" t="s">
        <v>306</v>
      </c>
      <c r="C149" s="3">
        <v>42583</v>
      </c>
      <c r="D149" s="3">
        <f t="shared" si="42"/>
        <v>42401</v>
      </c>
      <c r="E149" s="3">
        <f t="shared" si="43"/>
        <v>42217</v>
      </c>
      <c r="F149" s="3">
        <f t="shared" si="44"/>
        <v>42036</v>
      </c>
      <c r="G149" s="3">
        <f t="shared" si="45"/>
        <v>41852</v>
      </c>
      <c r="H149" s="3">
        <f t="shared" si="46"/>
        <v>41671</v>
      </c>
      <c r="I149" s="3">
        <f t="shared" si="47"/>
        <v>41487</v>
      </c>
      <c r="J149" s="3">
        <f t="shared" si="48"/>
        <v>41306</v>
      </c>
      <c r="K149" s="3">
        <f t="shared" si="49"/>
        <v>41122</v>
      </c>
      <c r="L149" s="3">
        <f t="shared" si="50"/>
        <v>40940</v>
      </c>
      <c r="M149" s="3">
        <f t="shared" si="51"/>
        <v>40756</v>
      </c>
      <c r="N149" s="9">
        <v>-173.345377064742</v>
      </c>
      <c r="O149" s="9">
        <v>-165.38978739152901</v>
      </c>
      <c r="P149" s="9">
        <v>-180.79459516125499</v>
      </c>
      <c r="Q149" s="9">
        <v>-231.01851851851799</v>
      </c>
      <c r="R149" s="9" t="s">
        <v>446</v>
      </c>
      <c r="S149" s="9" t="s">
        <v>446</v>
      </c>
      <c r="T149" s="9" t="s">
        <v>446</v>
      </c>
      <c r="U149" s="9" t="s">
        <v>446</v>
      </c>
      <c r="V149" s="9" t="s">
        <v>446</v>
      </c>
      <c r="W149" s="9" t="s">
        <v>446</v>
      </c>
      <c r="X149" s="3">
        <v>41823</v>
      </c>
      <c r="Y149" s="7">
        <v>26.87</v>
      </c>
      <c r="Z149" s="8">
        <v>1294.5999999999999</v>
      </c>
      <c r="AB149" t="str">
        <f t="shared" si="52"/>
        <v xml:space="preserve">(A.Symbol = 'SSE' and A.Date &gt;= '2011-8-1' and A.Date &lt;= '2016-8-1') or </v>
      </c>
    </row>
    <row r="150" spans="1:28" x14ac:dyDescent="0.25">
      <c r="A150" s="1" t="s">
        <v>168</v>
      </c>
      <c r="B150" s="5" t="s">
        <v>390</v>
      </c>
      <c r="C150" s="3">
        <v>40535</v>
      </c>
      <c r="D150" s="3">
        <f t="shared" si="42"/>
        <v>40352</v>
      </c>
      <c r="E150" s="3">
        <f t="shared" si="43"/>
        <v>40170</v>
      </c>
      <c r="F150" s="3">
        <f t="shared" si="44"/>
        <v>39987</v>
      </c>
      <c r="G150" s="3">
        <f t="shared" si="45"/>
        <v>39805</v>
      </c>
      <c r="H150" s="3">
        <f t="shared" si="46"/>
        <v>39622</v>
      </c>
      <c r="I150" s="3">
        <f t="shared" si="47"/>
        <v>39439</v>
      </c>
      <c r="J150" s="3">
        <f t="shared" si="48"/>
        <v>39256</v>
      </c>
      <c r="K150" s="3">
        <f t="shared" si="49"/>
        <v>39074</v>
      </c>
      <c r="L150" s="3">
        <f t="shared" si="50"/>
        <v>38891</v>
      </c>
      <c r="M150" s="3">
        <f t="shared" si="51"/>
        <v>38709</v>
      </c>
      <c r="N150" s="9">
        <v>-185.800735985328</v>
      </c>
      <c r="O150" s="9">
        <v>-165.422509762727</v>
      </c>
      <c r="P150" s="9">
        <v>-193.02577520093899</v>
      </c>
      <c r="Q150" s="9">
        <v>-155.68054353294499</v>
      </c>
      <c r="R150" s="9">
        <v>-150.961788683913</v>
      </c>
      <c r="S150" s="9">
        <v>-150.22403079971701</v>
      </c>
      <c r="T150" s="9">
        <v>-152.732083272365</v>
      </c>
      <c r="U150" s="9">
        <v>-152.377840355008</v>
      </c>
      <c r="V150" s="9">
        <v>-154.94171977239299</v>
      </c>
      <c r="W150" s="9">
        <v>-155.32332560008999</v>
      </c>
      <c r="X150" s="3">
        <v>38869</v>
      </c>
      <c r="Y150" s="7">
        <v>26.97</v>
      </c>
      <c r="Z150" s="8">
        <v>4169.3999999999996</v>
      </c>
      <c r="AB150" t="str">
        <f t="shared" si="52"/>
        <v xml:space="preserve">(A.Symbol = 'CBCGQ' and A.Date &gt;= '2005-12-23' and A.Date &lt;= '2010-12-23') or </v>
      </c>
    </row>
    <row r="151" spans="1:28" x14ac:dyDescent="0.25">
      <c r="A151" s="1" t="s">
        <v>38</v>
      </c>
      <c r="B151" s="5" t="s">
        <v>260</v>
      </c>
      <c r="C151" s="3">
        <v>39990</v>
      </c>
      <c r="D151" s="3">
        <f t="shared" si="42"/>
        <v>39808</v>
      </c>
      <c r="E151" s="3">
        <f t="shared" si="43"/>
        <v>39625</v>
      </c>
      <c r="F151" s="3">
        <f t="shared" si="44"/>
        <v>39442</v>
      </c>
      <c r="G151" s="3">
        <f t="shared" si="45"/>
        <v>39259</v>
      </c>
      <c r="H151" s="3">
        <f t="shared" si="46"/>
        <v>39077</v>
      </c>
      <c r="I151" s="3">
        <f t="shared" si="47"/>
        <v>38894</v>
      </c>
      <c r="J151" s="3">
        <f t="shared" si="48"/>
        <v>38712</v>
      </c>
      <c r="K151" s="3">
        <f t="shared" si="49"/>
        <v>38529</v>
      </c>
      <c r="L151" s="3">
        <f t="shared" si="50"/>
        <v>38347</v>
      </c>
      <c r="M151" s="3">
        <f t="shared" si="51"/>
        <v>38164</v>
      </c>
      <c r="N151" s="9">
        <v>-187.14780731668</v>
      </c>
      <c r="O151" s="9">
        <v>-166.231885598465</v>
      </c>
      <c r="P151" s="9">
        <v>-160.93233097503801</v>
      </c>
      <c r="Q151" s="9">
        <v>-166.28776997710199</v>
      </c>
      <c r="R151" s="9">
        <v>-173.85625831624</v>
      </c>
      <c r="S151" s="9">
        <v>-190.746320180266</v>
      </c>
      <c r="T151" s="9">
        <v>-192.15420081165499</v>
      </c>
      <c r="U151" s="9">
        <v>-178.125680760699</v>
      </c>
      <c r="V151" s="9">
        <v>-183.43259093329399</v>
      </c>
      <c r="W151" s="9">
        <v>-192.04832003863601</v>
      </c>
      <c r="X151" s="3">
        <v>38258</v>
      </c>
      <c r="Y151" s="7">
        <v>38</v>
      </c>
      <c r="Z151" s="8">
        <v>1407.6</v>
      </c>
      <c r="AB151" t="str">
        <f t="shared" si="52"/>
        <v xml:space="preserve">(A.Symbol = 'AGIXQ' and A.Date &gt;= '2004-6-26' and A.Date &lt;= '2009-6-26') or </v>
      </c>
    </row>
    <row r="152" spans="1:28" x14ac:dyDescent="0.25">
      <c r="A152" s="1" t="s">
        <v>77</v>
      </c>
      <c r="B152" s="5" t="s">
        <v>299</v>
      </c>
      <c r="C152" s="3">
        <v>40059</v>
      </c>
      <c r="D152" s="3">
        <f t="shared" si="42"/>
        <v>39875</v>
      </c>
      <c r="E152" s="3">
        <f t="shared" si="43"/>
        <v>39694</v>
      </c>
      <c r="F152" s="3">
        <f t="shared" si="44"/>
        <v>39510</v>
      </c>
      <c r="G152" s="3">
        <f t="shared" si="45"/>
        <v>39328</v>
      </c>
      <c r="H152" s="3">
        <f t="shared" si="46"/>
        <v>39144</v>
      </c>
      <c r="I152" s="3">
        <f t="shared" si="47"/>
        <v>38963</v>
      </c>
      <c r="J152" s="3">
        <f t="shared" si="48"/>
        <v>38779</v>
      </c>
      <c r="K152" s="3">
        <f t="shared" si="49"/>
        <v>38598</v>
      </c>
      <c r="L152" s="3">
        <f t="shared" si="50"/>
        <v>38414</v>
      </c>
      <c r="M152" s="3">
        <f t="shared" si="51"/>
        <v>38233</v>
      </c>
      <c r="N152" s="9">
        <v>-173.38505467551599</v>
      </c>
      <c r="O152" s="9">
        <v>-166.50408157725201</v>
      </c>
      <c r="P152" s="9">
        <v>-160.17643592297301</v>
      </c>
      <c r="Q152" s="9">
        <v>-151.92155443920299</v>
      </c>
      <c r="R152" s="9">
        <v>-147.10487814326001</v>
      </c>
      <c r="S152" s="9">
        <v>-134.25732395474</v>
      </c>
      <c r="T152" s="9">
        <v>-131.62249541813</v>
      </c>
      <c r="U152" s="9">
        <v>-123.562390626366</v>
      </c>
      <c r="V152" s="9">
        <v>-131.97628640928801</v>
      </c>
      <c r="W152" s="9">
        <v>-139.153379339373</v>
      </c>
      <c r="X152" s="3">
        <v>38408</v>
      </c>
      <c r="Y152" s="7">
        <v>35.630000000000003</v>
      </c>
      <c r="Z152" s="8">
        <v>1589.2</v>
      </c>
      <c r="AB152" t="str">
        <f t="shared" si="52"/>
        <v xml:space="preserve">(A.Symbol = 'WCIMQ' and A.Date &gt;= '2004-9-3' and A.Date &lt;= '2009-9-3') or </v>
      </c>
    </row>
    <row r="153" spans="1:28" x14ac:dyDescent="0.25">
      <c r="A153" s="1" t="s">
        <v>85</v>
      </c>
      <c r="B153" s="5" t="s">
        <v>307</v>
      </c>
      <c r="C153" s="3">
        <v>41789</v>
      </c>
      <c r="D153" s="3">
        <f t="shared" si="42"/>
        <v>41608</v>
      </c>
      <c r="E153" s="3">
        <f t="shared" si="43"/>
        <v>41424</v>
      </c>
      <c r="F153" s="3">
        <f t="shared" si="44"/>
        <v>41243</v>
      </c>
      <c r="G153" s="3">
        <f t="shared" si="45"/>
        <v>41059</v>
      </c>
      <c r="H153" s="3">
        <f t="shared" si="46"/>
        <v>40877</v>
      </c>
      <c r="I153" s="3">
        <f t="shared" si="47"/>
        <v>40693</v>
      </c>
      <c r="J153" s="3">
        <f t="shared" si="48"/>
        <v>40512</v>
      </c>
      <c r="K153" s="3">
        <f t="shared" si="49"/>
        <v>40328</v>
      </c>
      <c r="L153" s="3">
        <f t="shared" si="50"/>
        <v>40147</v>
      </c>
      <c r="M153" s="3">
        <f t="shared" si="51"/>
        <v>39963</v>
      </c>
      <c r="N153" s="9">
        <v>-165.612360231205</v>
      </c>
      <c r="O153" s="9">
        <v>-167.64277779138899</v>
      </c>
      <c r="P153" s="9">
        <v>-166.966533795544</v>
      </c>
      <c r="Q153" s="9">
        <v>-168.798385344698</v>
      </c>
      <c r="R153" s="9">
        <v>-161.817110465078</v>
      </c>
      <c r="S153" s="9">
        <v>-159.524428425102</v>
      </c>
      <c r="T153" s="9">
        <v>-175.49392442739301</v>
      </c>
      <c r="U153" s="9">
        <v>-175.94449109466899</v>
      </c>
      <c r="V153" s="9">
        <v>-178.631559636227</v>
      </c>
      <c r="W153" s="9">
        <v>-183.86466541267799</v>
      </c>
      <c r="X153" s="3">
        <v>40459</v>
      </c>
      <c r="Y153" s="7">
        <v>22.93</v>
      </c>
      <c r="Z153" s="8">
        <v>1550.2</v>
      </c>
      <c r="AB153" t="str">
        <f t="shared" si="52"/>
        <v xml:space="preserve">(A.Symbol = 'SVNTQ' and A.Date &gt;= '2009-5-30' and A.Date &lt;= '2014-5-30') or </v>
      </c>
    </row>
    <row r="154" spans="1:28" x14ac:dyDescent="0.25">
      <c r="A154" s="1" t="s">
        <v>111</v>
      </c>
      <c r="B154" s="5" t="s">
        <v>333</v>
      </c>
      <c r="C154" s="3">
        <v>43430</v>
      </c>
      <c r="D154" s="3">
        <f t="shared" si="42"/>
        <v>43246</v>
      </c>
      <c r="E154" s="3">
        <f t="shared" si="43"/>
        <v>43065</v>
      </c>
      <c r="F154" s="3">
        <f t="shared" si="44"/>
        <v>42881</v>
      </c>
      <c r="G154" s="3">
        <f t="shared" si="45"/>
        <v>42700</v>
      </c>
      <c r="H154" s="3">
        <f t="shared" si="46"/>
        <v>42516</v>
      </c>
      <c r="I154" s="3">
        <f t="shared" si="47"/>
        <v>42334</v>
      </c>
      <c r="J154" s="3">
        <f t="shared" si="48"/>
        <v>42150</v>
      </c>
      <c r="K154" s="3">
        <f t="shared" si="49"/>
        <v>41969</v>
      </c>
      <c r="L154" s="3">
        <f t="shared" si="50"/>
        <v>41785</v>
      </c>
      <c r="M154" s="3">
        <f t="shared" si="51"/>
        <v>41604</v>
      </c>
      <c r="N154" s="9">
        <v>-165.00230190299399</v>
      </c>
      <c r="O154" s="9">
        <v>-167.84553496638799</v>
      </c>
      <c r="P154" s="9">
        <v>-174.54936311984301</v>
      </c>
      <c r="Q154" s="9">
        <v>-166.070571754193</v>
      </c>
      <c r="R154" s="9">
        <v>-166.77422224194601</v>
      </c>
      <c r="S154" s="9">
        <v>-170.567825413793</v>
      </c>
      <c r="T154" s="9">
        <v>-169.91495139765399</v>
      </c>
      <c r="U154" s="9">
        <v>-176.32512194754</v>
      </c>
      <c r="V154" s="9">
        <v>-183.55245706201401</v>
      </c>
      <c r="W154" s="9">
        <v>-190.41785005433499</v>
      </c>
      <c r="X154" s="3">
        <v>41820</v>
      </c>
      <c r="Y154" s="7">
        <v>18.85191</v>
      </c>
      <c r="Z154" s="8">
        <v>950.80930000000001</v>
      </c>
      <c r="AB154" t="str">
        <f t="shared" si="52"/>
        <v xml:space="preserve">(A.Symbol = 'JONE' and A.Date &gt;= '2013-11-26' and A.Date &lt;= '2018-11-26') or </v>
      </c>
    </row>
    <row r="155" spans="1:28" x14ac:dyDescent="0.25">
      <c r="A155" s="1" t="s">
        <v>201</v>
      </c>
      <c r="B155" s="5" t="s">
        <v>423</v>
      </c>
      <c r="C155" s="3">
        <v>42933</v>
      </c>
      <c r="D155" s="3">
        <f t="shared" si="42"/>
        <v>42752</v>
      </c>
      <c r="E155" s="3">
        <f t="shared" si="43"/>
        <v>42568</v>
      </c>
      <c r="F155" s="3">
        <f t="shared" si="44"/>
        <v>42386</v>
      </c>
      <c r="G155" s="3">
        <f t="shared" si="45"/>
        <v>42202</v>
      </c>
      <c r="H155" s="3">
        <f t="shared" si="46"/>
        <v>42021</v>
      </c>
      <c r="I155" s="3">
        <f t="shared" si="47"/>
        <v>41837</v>
      </c>
      <c r="J155" s="3">
        <f t="shared" si="48"/>
        <v>41656</v>
      </c>
      <c r="K155" s="3">
        <f t="shared" si="49"/>
        <v>41472</v>
      </c>
      <c r="L155" s="3">
        <f t="shared" si="50"/>
        <v>41291</v>
      </c>
      <c r="M155" s="3">
        <f t="shared" si="51"/>
        <v>41107</v>
      </c>
      <c r="N155" s="9">
        <v>-171.207497446471</v>
      </c>
      <c r="O155" s="9">
        <v>-168.83361707160799</v>
      </c>
      <c r="P155" s="9">
        <v>-174.34596258376499</v>
      </c>
      <c r="Q155" s="9">
        <v>-170.60212168572301</v>
      </c>
      <c r="R155" s="9">
        <v>-186.96507082441801</v>
      </c>
      <c r="S155" s="9" t="s">
        <v>446</v>
      </c>
      <c r="T155" s="9" t="s">
        <v>446</v>
      </c>
      <c r="U155" s="9" t="s">
        <v>446</v>
      </c>
      <c r="V155" s="9" t="s">
        <v>446</v>
      </c>
      <c r="W155" s="9" t="s">
        <v>446</v>
      </c>
      <c r="X155" s="3">
        <v>41841</v>
      </c>
      <c r="Y155" s="7">
        <v>12.5</v>
      </c>
      <c r="Z155" s="8">
        <v>1059.4000000000001</v>
      </c>
      <c r="AB155" t="str">
        <f t="shared" si="52"/>
        <v xml:space="preserve">(A.Symbol = 'PGNPQ' and A.Date &gt;= '2012-7-17' and A.Date &lt;= '2017-7-17') or </v>
      </c>
    </row>
    <row r="156" spans="1:28" x14ac:dyDescent="0.25">
      <c r="A156" s="1" t="s">
        <v>203</v>
      </c>
      <c r="B156" s="5" t="s">
        <v>425</v>
      </c>
      <c r="C156" s="3">
        <v>43215</v>
      </c>
      <c r="D156" s="3">
        <f t="shared" si="42"/>
        <v>43033</v>
      </c>
      <c r="E156" s="3">
        <f t="shared" si="43"/>
        <v>42850</v>
      </c>
      <c r="F156" s="3">
        <f t="shared" si="44"/>
        <v>42668</v>
      </c>
      <c r="G156" s="3">
        <f t="shared" si="45"/>
        <v>42485</v>
      </c>
      <c r="H156" s="3">
        <f t="shared" si="46"/>
        <v>42302</v>
      </c>
      <c r="I156" s="3">
        <f t="shared" si="47"/>
        <v>42119</v>
      </c>
      <c r="J156" s="3">
        <f t="shared" si="48"/>
        <v>41937</v>
      </c>
      <c r="K156" s="3">
        <f t="shared" si="49"/>
        <v>41754</v>
      </c>
      <c r="L156" s="3">
        <f t="shared" si="50"/>
        <v>41572</v>
      </c>
      <c r="M156" s="3">
        <f t="shared" si="51"/>
        <v>41389</v>
      </c>
      <c r="N156" s="9">
        <v>-157.18787058355201</v>
      </c>
      <c r="O156" s="9">
        <v>-169.08771318915299</v>
      </c>
      <c r="P156" s="9">
        <v>-158.92846245224499</v>
      </c>
      <c r="Q156" s="9">
        <v>-164.661426518345</v>
      </c>
      <c r="R156" s="9">
        <v>-160.91326471202399</v>
      </c>
      <c r="S156" s="9">
        <v>-170.43968827497699</v>
      </c>
      <c r="T156" s="9">
        <v>-153.04665663501601</v>
      </c>
      <c r="U156" s="9">
        <v>-158.590712475684</v>
      </c>
      <c r="V156" s="9">
        <v>-129.93483004604099</v>
      </c>
      <c r="W156" s="9">
        <v>-175.92863001747699</v>
      </c>
      <c r="X156" s="3">
        <v>42157</v>
      </c>
      <c r="Y156" s="7">
        <v>8.76</v>
      </c>
      <c r="Z156" s="8">
        <v>1848.0410999999999</v>
      </c>
      <c r="AB156" t="str">
        <f t="shared" si="52"/>
        <v xml:space="preserve">(A.Symbol = 'ERN' and A.Date &gt;= '2013-4-25' and A.Date &lt;= '2018-4-25') or </v>
      </c>
    </row>
    <row r="157" spans="1:28" x14ac:dyDescent="0.25">
      <c r="A157" s="1" t="s">
        <v>199</v>
      </c>
      <c r="B157" s="5" t="s">
        <v>421</v>
      </c>
      <c r="C157" s="3">
        <v>42706</v>
      </c>
      <c r="D157" s="3">
        <f t="shared" si="42"/>
        <v>42523</v>
      </c>
      <c r="E157" s="3">
        <f t="shared" si="43"/>
        <v>42340</v>
      </c>
      <c r="F157" s="3">
        <f t="shared" si="44"/>
        <v>42157</v>
      </c>
      <c r="G157" s="3">
        <f t="shared" si="45"/>
        <v>41975</v>
      </c>
      <c r="H157" s="3">
        <f t="shared" si="46"/>
        <v>41792</v>
      </c>
      <c r="I157" s="3">
        <f t="shared" si="47"/>
        <v>41610</v>
      </c>
      <c r="J157" s="3">
        <f t="shared" si="48"/>
        <v>41427</v>
      </c>
      <c r="K157" s="3">
        <f t="shared" si="49"/>
        <v>41245</v>
      </c>
      <c r="L157" s="3">
        <f t="shared" si="50"/>
        <v>41062</v>
      </c>
      <c r="M157" s="3">
        <f t="shared" si="51"/>
        <v>40879</v>
      </c>
      <c r="N157" s="9">
        <v>-196.56587558613299</v>
      </c>
      <c r="O157" s="9">
        <v>-170.10090549417001</v>
      </c>
      <c r="P157" s="9">
        <v>-184.92975214827899</v>
      </c>
      <c r="Q157" s="9">
        <v>-180.22683944372599</v>
      </c>
      <c r="R157" s="9">
        <v>-206.826287983762</v>
      </c>
      <c r="S157" s="9">
        <v>-205.547410803688</v>
      </c>
      <c r="T157" s="9" t="s">
        <v>446</v>
      </c>
      <c r="U157" s="9" t="s">
        <v>446</v>
      </c>
      <c r="V157" s="9" t="s">
        <v>446</v>
      </c>
      <c r="W157" s="9" t="s">
        <v>446</v>
      </c>
      <c r="X157" s="3">
        <v>41639</v>
      </c>
      <c r="Y157" s="7">
        <v>12</v>
      </c>
      <c r="Z157" s="8">
        <v>1047</v>
      </c>
      <c r="AB157" t="str">
        <f t="shared" si="52"/>
        <v xml:space="preserve">(A.Symbol = 'SFXE' and A.Date &gt;= '2011-12-2' and A.Date &lt;= '2016-12-2') or </v>
      </c>
    </row>
    <row r="158" spans="1:28" x14ac:dyDescent="0.25">
      <c r="A158" s="1" t="s">
        <v>131</v>
      </c>
      <c r="B158" s="5" t="s">
        <v>353</v>
      </c>
      <c r="C158" s="3">
        <v>43196</v>
      </c>
      <c r="D158" s="3">
        <f t="shared" si="42"/>
        <v>43014</v>
      </c>
      <c r="E158" s="3">
        <f t="shared" si="43"/>
        <v>42831</v>
      </c>
      <c r="F158" s="3">
        <f t="shared" si="44"/>
        <v>42649</v>
      </c>
      <c r="G158" s="3">
        <f t="shared" si="45"/>
        <v>42466</v>
      </c>
      <c r="H158" s="3">
        <f t="shared" si="46"/>
        <v>42283</v>
      </c>
      <c r="I158" s="3">
        <f t="shared" si="47"/>
        <v>42100</v>
      </c>
      <c r="J158" s="3">
        <f t="shared" si="48"/>
        <v>41918</v>
      </c>
      <c r="K158" s="3">
        <f t="shared" si="49"/>
        <v>41735</v>
      </c>
      <c r="L158" s="3">
        <f t="shared" si="50"/>
        <v>41553</v>
      </c>
      <c r="M158" s="3">
        <f t="shared" si="51"/>
        <v>41370</v>
      </c>
      <c r="N158" s="9">
        <v>-167.35296620154699</v>
      </c>
      <c r="O158" s="9">
        <v>-170.48623504849101</v>
      </c>
      <c r="P158" s="9">
        <v>-152.30793746005401</v>
      </c>
      <c r="Q158" s="9">
        <v>-161.76075392580799</v>
      </c>
      <c r="R158" s="9">
        <v>-147.838583646324</v>
      </c>
      <c r="S158" s="9">
        <v>-159.83617800658001</v>
      </c>
      <c r="T158" s="9">
        <v>-171.16135591982101</v>
      </c>
      <c r="U158" s="9">
        <v>-177.87574696090999</v>
      </c>
      <c r="V158" s="9">
        <v>-173.28127951240199</v>
      </c>
      <c r="W158" s="9">
        <v>-182.83365317729499</v>
      </c>
      <c r="X158" s="3">
        <v>41884</v>
      </c>
      <c r="Y158" s="7">
        <v>23</v>
      </c>
      <c r="Z158" s="8">
        <v>2770.8881999999999</v>
      </c>
      <c r="AB158" t="str">
        <f t="shared" si="52"/>
        <v xml:space="preserve">(A.Symbol = 'BBEPQ' and A.Date &gt;= '2013-4-6' and A.Date &lt;= '2018-4-6') or </v>
      </c>
    </row>
    <row r="159" spans="1:28" x14ac:dyDescent="0.25">
      <c r="A159" s="1" t="s">
        <v>59</v>
      </c>
      <c r="B159" s="5" t="s">
        <v>281</v>
      </c>
      <c r="C159" s="3">
        <v>42859</v>
      </c>
      <c r="D159" s="3">
        <f t="shared" si="42"/>
        <v>42678</v>
      </c>
      <c r="E159" s="3">
        <f t="shared" si="43"/>
        <v>42494</v>
      </c>
      <c r="F159" s="3">
        <f t="shared" si="44"/>
        <v>42312</v>
      </c>
      <c r="G159" s="3">
        <f t="shared" si="45"/>
        <v>42128</v>
      </c>
      <c r="H159" s="3">
        <f t="shared" si="46"/>
        <v>41947</v>
      </c>
      <c r="I159" s="3">
        <f t="shared" si="47"/>
        <v>41763</v>
      </c>
      <c r="J159" s="3">
        <f t="shared" si="48"/>
        <v>41582</v>
      </c>
      <c r="K159" s="3">
        <f t="shared" si="49"/>
        <v>41398</v>
      </c>
      <c r="L159" s="3">
        <f t="shared" si="50"/>
        <v>41217</v>
      </c>
      <c r="M159" s="3">
        <f t="shared" si="51"/>
        <v>41033</v>
      </c>
      <c r="N159" s="9">
        <v>-165.27061135248599</v>
      </c>
      <c r="O159" s="9">
        <v>-171.14744083791001</v>
      </c>
      <c r="P159" s="9">
        <v>-147.349348071668</v>
      </c>
      <c r="Q159" s="9">
        <v>-162.13324039469299</v>
      </c>
      <c r="R159" s="9">
        <v>-162.21190842262499</v>
      </c>
      <c r="S159" s="9">
        <v>-178.10466667748801</v>
      </c>
      <c r="T159" s="9">
        <v>-174.36641830367799</v>
      </c>
      <c r="U159" s="9">
        <v>-195.75887087762999</v>
      </c>
      <c r="V159" s="9">
        <v>-175.24843047825399</v>
      </c>
      <c r="W159" s="9">
        <v>-207.400632159873</v>
      </c>
      <c r="X159" s="3">
        <v>41817</v>
      </c>
      <c r="Y159" s="7">
        <v>24.26</v>
      </c>
      <c r="Z159" s="8">
        <v>1355.9</v>
      </c>
      <c r="AB159" t="str">
        <f t="shared" si="52"/>
        <v xml:space="preserve">(A.Symbol = 'MEMP' and A.Date &gt;= '2012-5-4' and A.Date &lt;= '2017-5-4') or </v>
      </c>
    </row>
    <row r="160" spans="1:28" x14ac:dyDescent="0.25">
      <c r="A160" s="1" t="s">
        <v>9</v>
      </c>
      <c r="B160" s="5" t="s">
        <v>231</v>
      </c>
      <c r="C160" s="3">
        <v>39939</v>
      </c>
      <c r="D160" s="3">
        <f t="shared" si="42"/>
        <v>39758</v>
      </c>
      <c r="E160" s="3">
        <f t="shared" si="43"/>
        <v>39574</v>
      </c>
      <c r="F160" s="3">
        <f t="shared" si="44"/>
        <v>39392</v>
      </c>
      <c r="G160" s="3">
        <f t="shared" si="45"/>
        <v>39208</v>
      </c>
      <c r="H160" s="3">
        <f t="shared" si="46"/>
        <v>39027</v>
      </c>
      <c r="I160" s="3">
        <f t="shared" si="47"/>
        <v>38843</v>
      </c>
      <c r="J160" s="3">
        <f t="shared" si="48"/>
        <v>38662</v>
      </c>
      <c r="K160" s="3">
        <f t="shared" si="49"/>
        <v>38478</v>
      </c>
      <c r="L160" s="3">
        <f t="shared" si="50"/>
        <v>38297</v>
      </c>
      <c r="M160" s="3">
        <f t="shared" si="51"/>
        <v>38113</v>
      </c>
      <c r="N160" s="9">
        <v>-147.101244950748</v>
      </c>
      <c r="O160" s="9">
        <v>-172.76611559010999</v>
      </c>
      <c r="P160" s="9">
        <v>-158.52580243404199</v>
      </c>
      <c r="Q160" s="9">
        <v>-184.65788344395099</v>
      </c>
      <c r="R160" s="9">
        <v>-161.28839488777899</v>
      </c>
      <c r="S160" s="9">
        <v>-210.275435053818</v>
      </c>
      <c r="T160" s="9" t="s">
        <v>446</v>
      </c>
      <c r="U160" s="9" t="s">
        <v>446</v>
      </c>
      <c r="V160" s="9" t="s">
        <v>446</v>
      </c>
      <c r="W160" s="9" t="s">
        <v>446</v>
      </c>
      <c r="X160" s="3">
        <v>38863</v>
      </c>
      <c r="Y160" s="7">
        <v>18.38</v>
      </c>
      <c r="Z160" s="8">
        <v>2355.3000000000002</v>
      </c>
      <c r="AB160" t="str">
        <f t="shared" si="52"/>
        <v xml:space="preserve">(A.Symbol = 'SPSN' and A.Date &gt;= '2004-5-6' and A.Date &lt;= '2009-5-6') or </v>
      </c>
    </row>
    <row r="161" spans="1:28" x14ac:dyDescent="0.25">
      <c r="A161" s="1" t="s">
        <v>207</v>
      </c>
      <c r="B161" s="5" t="s">
        <v>429</v>
      </c>
      <c r="C161" s="3">
        <v>41530</v>
      </c>
      <c r="D161" s="3">
        <f t="shared" si="42"/>
        <v>41346</v>
      </c>
      <c r="E161" s="3">
        <f t="shared" si="43"/>
        <v>41165</v>
      </c>
      <c r="F161" s="3">
        <f t="shared" si="44"/>
        <v>40981</v>
      </c>
      <c r="G161" s="3">
        <f t="shared" si="45"/>
        <v>40799</v>
      </c>
      <c r="H161" s="3">
        <f t="shared" si="46"/>
        <v>40615</v>
      </c>
      <c r="I161" s="3">
        <f t="shared" si="47"/>
        <v>40434</v>
      </c>
      <c r="J161" s="3">
        <f t="shared" si="48"/>
        <v>40250</v>
      </c>
      <c r="K161" s="3">
        <f t="shared" si="49"/>
        <v>40069</v>
      </c>
      <c r="L161" s="3">
        <f t="shared" si="50"/>
        <v>39885</v>
      </c>
      <c r="M161" s="3">
        <f t="shared" si="51"/>
        <v>39704</v>
      </c>
      <c r="N161" s="9">
        <v>-174.42563075535199</v>
      </c>
      <c r="O161" s="9">
        <v>-174.763932882739</v>
      </c>
      <c r="P161" s="9">
        <v>-172.26682918140099</v>
      </c>
      <c r="Q161" s="9">
        <v>-171.33009206135799</v>
      </c>
      <c r="R161" s="9">
        <v>-184.504634195449</v>
      </c>
      <c r="S161" s="9">
        <v>-178.444433770156</v>
      </c>
      <c r="T161" s="9">
        <v>-181.79354538649201</v>
      </c>
      <c r="U161" s="9">
        <v>-182.41750171284801</v>
      </c>
      <c r="V161" s="9">
        <v>-118.277770593214</v>
      </c>
      <c r="W161" s="9">
        <v>-103.01994164691401</v>
      </c>
      <c r="X161" s="3">
        <v>39710</v>
      </c>
      <c r="Y161" s="7">
        <v>23.92</v>
      </c>
      <c r="Z161" s="8">
        <v>1194.7</v>
      </c>
      <c r="AB161" t="str">
        <f t="shared" si="52"/>
        <v xml:space="preserve">(A.Symbol = 'KVPBQ' and A.Date &gt;= '2008-9-13' and A.Date &lt;= '2013-9-13') or </v>
      </c>
    </row>
    <row r="162" spans="1:28" x14ac:dyDescent="0.25">
      <c r="A162" s="1" t="s">
        <v>128</v>
      </c>
      <c r="B162" s="5" t="s">
        <v>350</v>
      </c>
      <c r="C162" s="3">
        <v>40399</v>
      </c>
      <c r="D162" s="3">
        <f t="shared" ref="D162:D193" si="53">DATE(YEAR($C162),MONTH($C162)-6,DAY($C162))</f>
        <v>40218</v>
      </c>
      <c r="E162" s="3">
        <f t="shared" ref="E162:E193" si="54">DATE(YEAR($C162)-1,MONTH($C162),DAY($C162))</f>
        <v>40034</v>
      </c>
      <c r="F162" s="3">
        <f t="shared" ref="F162:F193" si="55">DATE(YEAR($C162)-1,MONTH($C162)-6,DAY($C162))</f>
        <v>39853</v>
      </c>
      <c r="G162" s="3">
        <f t="shared" ref="G162:G193" si="56">DATE(YEAR($C162)-2,MONTH($C162),DAY($C162))</f>
        <v>39669</v>
      </c>
      <c r="H162" s="3">
        <f t="shared" ref="H162:H193" si="57">DATE(YEAR($C162)-2,MONTH($C162)-6,DAY($C162))</f>
        <v>39487</v>
      </c>
      <c r="I162" s="3">
        <f t="shared" ref="I162:I193" si="58">DATE(YEAR($C162)-3,MONTH($C162),DAY($C162))</f>
        <v>39303</v>
      </c>
      <c r="J162" s="3">
        <f t="shared" ref="J162:J193" si="59">DATE(YEAR($C162)-3,MONTH($C162)-6,DAY($C162))</f>
        <v>39122</v>
      </c>
      <c r="K162" s="3">
        <f t="shared" ref="K162:K193" si="60">DATE(YEAR($C162)-4,MONTH($C162),DAY($C162))</f>
        <v>38938</v>
      </c>
      <c r="L162" s="3">
        <f t="shared" ref="L162:L193" si="61">DATE(YEAR($C162)-4,MONTH($C162)-6,DAY($C162))</f>
        <v>38757</v>
      </c>
      <c r="M162" s="3">
        <f t="shared" ref="M162:M193" si="62">DATE(YEAR($C162)-5,MONTH($C162),DAY($C162))</f>
        <v>38573</v>
      </c>
      <c r="N162" s="9">
        <v>-168.16350257817601</v>
      </c>
      <c r="O162" s="9">
        <v>-175.56998705470801</v>
      </c>
      <c r="P162" s="9">
        <v>-146.33367763996901</v>
      </c>
      <c r="Q162" s="9">
        <v>-146.34427774183101</v>
      </c>
      <c r="R162" s="9">
        <v>-144.588011346831</v>
      </c>
      <c r="S162" s="9">
        <v>-147.71215706314999</v>
      </c>
      <c r="T162" s="9">
        <v>-145.241281519545</v>
      </c>
      <c r="U162" s="9">
        <v>-150.57745623235499</v>
      </c>
      <c r="V162" s="9">
        <v>-142.052214519496</v>
      </c>
      <c r="W162" s="9">
        <v>-128.036659063488</v>
      </c>
      <c r="X162" s="3">
        <v>39252</v>
      </c>
      <c r="Y162" s="7">
        <v>31.15</v>
      </c>
      <c r="Z162" s="8">
        <v>1356.8</v>
      </c>
      <c r="AB162" t="str">
        <f t="shared" si="52"/>
        <v xml:space="preserve">(A.Symbol = 'ADVNQ' and A.Date &gt;= '2005-8-9' and A.Date &lt;= '2010-8-9') or </v>
      </c>
    </row>
    <row r="163" spans="1:28" x14ac:dyDescent="0.25">
      <c r="A163" s="1" t="s">
        <v>156</v>
      </c>
      <c r="B163" s="5" t="s">
        <v>378</v>
      </c>
      <c r="C163" s="3">
        <v>41394</v>
      </c>
      <c r="D163" s="3">
        <f t="shared" si="53"/>
        <v>41212</v>
      </c>
      <c r="E163" s="3">
        <f t="shared" si="54"/>
        <v>41029</v>
      </c>
      <c r="F163" s="3">
        <f t="shared" si="55"/>
        <v>40846</v>
      </c>
      <c r="G163" s="3">
        <f t="shared" si="56"/>
        <v>40663</v>
      </c>
      <c r="H163" s="3">
        <f t="shared" si="57"/>
        <v>40481</v>
      </c>
      <c r="I163" s="3">
        <f t="shared" si="58"/>
        <v>40298</v>
      </c>
      <c r="J163" s="3">
        <f t="shared" si="59"/>
        <v>40116</v>
      </c>
      <c r="K163" s="3">
        <f t="shared" si="60"/>
        <v>39933</v>
      </c>
      <c r="L163" s="3">
        <f t="shared" si="61"/>
        <v>39751</v>
      </c>
      <c r="M163" s="3">
        <f t="shared" si="62"/>
        <v>39568</v>
      </c>
      <c r="N163" s="9">
        <v>-176.05898139766899</v>
      </c>
      <c r="O163" s="9">
        <v>-177.057549013753</v>
      </c>
      <c r="P163" s="9">
        <v>-169.48087439844301</v>
      </c>
      <c r="Q163" s="9">
        <v>-176.00765091709599</v>
      </c>
      <c r="R163" s="9">
        <v>-164.68498786788899</v>
      </c>
      <c r="S163" s="9">
        <v>-151.88097482916001</v>
      </c>
      <c r="T163" s="9">
        <v>-166.80245261603099</v>
      </c>
      <c r="U163" s="9">
        <v>-177.39899754899801</v>
      </c>
      <c r="V163" s="9">
        <v>-179.18410157270799</v>
      </c>
      <c r="W163" s="9">
        <v>-176.968700140907</v>
      </c>
      <c r="X163" s="3">
        <v>39699</v>
      </c>
      <c r="Y163" s="7">
        <v>8.82</v>
      </c>
      <c r="Z163" s="8">
        <v>2531</v>
      </c>
      <c r="AB163" t="str">
        <f t="shared" si="52"/>
        <v xml:space="preserve">(A.Symbol = 'ABK' and A.Date &gt;= '2008-4-30' and A.Date &lt;= '2013-4-30') or </v>
      </c>
    </row>
    <row r="164" spans="1:28" x14ac:dyDescent="0.25">
      <c r="A164" s="1" t="s">
        <v>181</v>
      </c>
      <c r="B164" s="5" t="s">
        <v>403</v>
      </c>
      <c r="C164" s="3">
        <v>41152</v>
      </c>
      <c r="D164" s="3">
        <f t="shared" si="53"/>
        <v>40970</v>
      </c>
      <c r="E164" s="3">
        <f t="shared" si="54"/>
        <v>40786</v>
      </c>
      <c r="F164" s="3">
        <f t="shared" si="55"/>
        <v>40605</v>
      </c>
      <c r="G164" s="3">
        <f t="shared" si="56"/>
        <v>40421</v>
      </c>
      <c r="H164" s="3">
        <f t="shared" si="57"/>
        <v>40240</v>
      </c>
      <c r="I164" s="3">
        <f t="shared" si="58"/>
        <v>40056</v>
      </c>
      <c r="J164" s="3">
        <f t="shared" si="59"/>
        <v>39875</v>
      </c>
      <c r="K164" s="3">
        <f t="shared" si="60"/>
        <v>39691</v>
      </c>
      <c r="L164" s="3">
        <f t="shared" si="61"/>
        <v>39509</v>
      </c>
      <c r="M164" s="3">
        <f t="shared" si="62"/>
        <v>39325</v>
      </c>
      <c r="N164" s="9">
        <v>-173.00209413613899</v>
      </c>
      <c r="O164" s="9">
        <v>-177.47575055801201</v>
      </c>
      <c r="P164" s="9">
        <v>-161.44380254221201</v>
      </c>
      <c r="Q164" s="9">
        <v>-158.56417116053601</v>
      </c>
      <c r="R164" s="9">
        <v>-142.63386381292</v>
      </c>
      <c r="S164" s="9">
        <v>-139.038704202633</v>
      </c>
      <c r="T164" s="9">
        <v>-131.29901632931399</v>
      </c>
      <c r="U164" s="9">
        <v>-141.74346922569501</v>
      </c>
      <c r="V164" s="9">
        <v>-148.62489273229099</v>
      </c>
      <c r="W164" s="9">
        <v>-132.26924783220801</v>
      </c>
      <c r="X164" s="3">
        <v>39616</v>
      </c>
      <c r="Y164" s="7">
        <v>281.8</v>
      </c>
      <c r="Z164" s="8">
        <v>2889.4</v>
      </c>
      <c r="AB164" t="str">
        <f t="shared" si="52"/>
        <v xml:space="preserve">(A.Symbol = 'DPTRQ' and A.Date &gt;= '2007-8-31' and A.Date &lt;= '2012-8-31') or </v>
      </c>
    </row>
    <row r="165" spans="1:28" x14ac:dyDescent="0.25">
      <c r="A165" s="1" t="s">
        <v>162</v>
      </c>
      <c r="B165" s="5" t="s">
        <v>384</v>
      </c>
      <c r="C165" s="3">
        <v>39297</v>
      </c>
      <c r="D165" s="3">
        <f t="shared" si="53"/>
        <v>39116</v>
      </c>
      <c r="E165" s="3">
        <f t="shared" si="54"/>
        <v>38932</v>
      </c>
      <c r="F165" s="3">
        <f t="shared" si="55"/>
        <v>38751</v>
      </c>
      <c r="G165" s="3">
        <f t="shared" si="56"/>
        <v>38567</v>
      </c>
      <c r="H165" s="3">
        <f t="shared" si="57"/>
        <v>38386</v>
      </c>
      <c r="I165" s="3">
        <f t="shared" si="58"/>
        <v>38202</v>
      </c>
      <c r="J165" s="3">
        <f t="shared" si="59"/>
        <v>38020</v>
      </c>
      <c r="K165" s="3">
        <f t="shared" si="60"/>
        <v>37836</v>
      </c>
      <c r="L165" s="3">
        <f t="shared" si="61"/>
        <v>37655</v>
      </c>
      <c r="M165" s="3">
        <f t="shared" si="62"/>
        <v>37471</v>
      </c>
      <c r="N165" s="9">
        <v>-170.96073988296101</v>
      </c>
      <c r="O165" s="9">
        <v>-178.00602178102599</v>
      </c>
      <c r="P165" s="9">
        <v>-180.55556599884201</v>
      </c>
      <c r="Q165" s="9">
        <v>-188.23189560179</v>
      </c>
      <c r="R165" s="9">
        <v>-191.992543796142</v>
      </c>
      <c r="S165" s="9">
        <v>-213.14862903728601</v>
      </c>
      <c r="T165" s="9">
        <v>-212.49772864587899</v>
      </c>
      <c r="U165" s="9">
        <v>-211.60193369940001</v>
      </c>
      <c r="V165" s="9">
        <v>-211.538110997953</v>
      </c>
      <c r="W165" s="9">
        <v>-212.62914491842301</v>
      </c>
      <c r="X165" s="3">
        <v>37512</v>
      </c>
      <c r="Y165" s="7">
        <v>11.16</v>
      </c>
      <c r="Z165" s="8">
        <v>129.4</v>
      </c>
      <c r="AB165" t="str">
        <f t="shared" si="52"/>
        <v xml:space="preserve">(A.Symbol = 'ESHEQ' and A.Date &gt;= '2002-8-3' and A.Date &lt;= '2007-8-3') or </v>
      </c>
    </row>
    <row r="166" spans="1:28" x14ac:dyDescent="0.25">
      <c r="A166" s="1" t="s">
        <v>179</v>
      </c>
      <c r="B166" s="5" t="s">
        <v>401</v>
      </c>
      <c r="C166" s="3">
        <v>41487</v>
      </c>
      <c r="D166" s="3">
        <f t="shared" si="53"/>
        <v>41306</v>
      </c>
      <c r="E166" s="3">
        <f t="shared" si="54"/>
        <v>41122</v>
      </c>
      <c r="F166" s="3">
        <f t="shared" si="55"/>
        <v>40940</v>
      </c>
      <c r="G166" s="3">
        <f t="shared" si="56"/>
        <v>40756</v>
      </c>
      <c r="H166" s="3">
        <f t="shared" si="57"/>
        <v>40575</v>
      </c>
      <c r="I166" s="3">
        <f t="shared" si="58"/>
        <v>40391</v>
      </c>
      <c r="J166" s="3">
        <f t="shared" si="59"/>
        <v>40210</v>
      </c>
      <c r="K166" s="3">
        <f t="shared" si="60"/>
        <v>40026</v>
      </c>
      <c r="L166" s="3">
        <f t="shared" si="61"/>
        <v>39845</v>
      </c>
      <c r="M166" s="3">
        <f t="shared" si="62"/>
        <v>39661</v>
      </c>
      <c r="N166" s="9">
        <v>-180.09323745623701</v>
      </c>
      <c r="O166" s="9">
        <v>-178.36595074142099</v>
      </c>
      <c r="P166" s="9">
        <v>-178.658339932247</v>
      </c>
      <c r="Q166" s="9">
        <v>-178.458491014846</v>
      </c>
      <c r="R166" s="9">
        <v>-179.025779681486</v>
      </c>
      <c r="S166" s="9">
        <v>-178.72867331597999</v>
      </c>
      <c r="T166" s="9">
        <v>-185.343455154716</v>
      </c>
      <c r="U166" s="9">
        <v>-184.89068987861199</v>
      </c>
      <c r="V166" s="9">
        <v>-123.80412547199001</v>
      </c>
      <c r="W166" s="9">
        <v>-136.09607374616601</v>
      </c>
      <c r="X166" s="3">
        <v>39685</v>
      </c>
      <c r="Y166" s="7">
        <v>24.6</v>
      </c>
      <c r="Z166" s="8">
        <v>173.5</v>
      </c>
      <c r="AB166" t="str">
        <f t="shared" si="52"/>
        <v xml:space="preserve">(A.Symbol = 'EVEQ' and A.Date &gt;= '2008-8-1' and A.Date &lt;= '2013-8-1') or </v>
      </c>
    </row>
    <row r="167" spans="1:28" x14ac:dyDescent="0.25">
      <c r="A167" s="1" t="s">
        <v>186</v>
      </c>
      <c r="B167" s="5" t="s">
        <v>408</v>
      </c>
      <c r="C167" s="3">
        <v>43098</v>
      </c>
      <c r="D167" s="3">
        <f t="shared" si="53"/>
        <v>42915</v>
      </c>
      <c r="E167" s="3">
        <f t="shared" si="54"/>
        <v>42733</v>
      </c>
      <c r="F167" s="3">
        <f t="shared" si="55"/>
        <v>42550</v>
      </c>
      <c r="G167" s="3">
        <f t="shared" si="56"/>
        <v>42367</v>
      </c>
      <c r="H167" s="3">
        <f t="shared" si="57"/>
        <v>42184</v>
      </c>
      <c r="I167" s="3">
        <f t="shared" si="58"/>
        <v>42002</v>
      </c>
      <c r="J167" s="3">
        <f t="shared" si="59"/>
        <v>41819</v>
      </c>
      <c r="K167" s="3">
        <f t="shared" si="60"/>
        <v>41637</v>
      </c>
      <c r="L167" s="3">
        <f t="shared" si="61"/>
        <v>41454</v>
      </c>
      <c r="M167" s="3">
        <f t="shared" si="62"/>
        <v>41272</v>
      </c>
      <c r="N167" s="9">
        <v>-178.63388133549699</v>
      </c>
      <c r="O167" s="9">
        <v>-178.63338031856301</v>
      </c>
      <c r="P167" s="9">
        <v>-178.63299371190001</v>
      </c>
      <c r="Q167" s="9">
        <v>-118.940930498217</v>
      </c>
      <c r="R167" s="9">
        <v>-124.839268653576</v>
      </c>
      <c r="S167" s="9">
        <v>-119.504954818443</v>
      </c>
      <c r="T167" s="9">
        <v>-122.159775398612</v>
      </c>
      <c r="U167" s="9">
        <v>-118.08900272522</v>
      </c>
      <c r="V167" s="9">
        <v>-122.13974356242301</v>
      </c>
      <c r="W167" s="9">
        <v>-112.79466392030299</v>
      </c>
      <c r="X167" s="3">
        <v>42178</v>
      </c>
      <c r="Y167" s="7">
        <v>32.130000000000003</v>
      </c>
      <c r="Z167" s="8">
        <v>8820.2000000000007</v>
      </c>
      <c r="AB167" t="str">
        <f t="shared" si="52"/>
        <v xml:space="preserve">(A.Symbol = 'SUNE' and A.Date &gt;= '2012-12-29' and A.Date &lt;= '2017-12-29') or </v>
      </c>
    </row>
    <row r="168" spans="1:28" x14ac:dyDescent="0.25">
      <c r="A168" s="1" t="s">
        <v>185</v>
      </c>
      <c r="B168" s="5" t="s">
        <v>407</v>
      </c>
      <c r="C168" s="3">
        <v>40787</v>
      </c>
      <c r="D168" s="3">
        <f t="shared" si="53"/>
        <v>40603</v>
      </c>
      <c r="E168" s="3">
        <f t="shared" si="54"/>
        <v>40422</v>
      </c>
      <c r="F168" s="3">
        <f t="shared" si="55"/>
        <v>40238</v>
      </c>
      <c r="G168" s="3">
        <f t="shared" si="56"/>
        <v>40057</v>
      </c>
      <c r="H168" s="3">
        <f t="shared" si="57"/>
        <v>39873</v>
      </c>
      <c r="I168" s="3">
        <f t="shared" si="58"/>
        <v>39692</v>
      </c>
      <c r="J168" s="3">
        <f t="shared" si="59"/>
        <v>39508</v>
      </c>
      <c r="K168" s="3">
        <f t="shared" si="60"/>
        <v>39326</v>
      </c>
      <c r="L168" s="3">
        <f t="shared" si="61"/>
        <v>39142</v>
      </c>
      <c r="M168" s="3">
        <f t="shared" si="62"/>
        <v>38961</v>
      </c>
      <c r="N168" s="9">
        <v>-179.66380538951699</v>
      </c>
      <c r="O168" s="9">
        <v>-179.83991235309799</v>
      </c>
      <c r="P168" s="9">
        <v>-180.15001527106099</v>
      </c>
      <c r="Q168" s="9">
        <v>-135.165451762564</v>
      </c>
      <c r="R168" s="9">
        <v>-135.21630162771001</v>
      </c>
      <c r="S168" s="9">
        <v>-136.40754698691401</v>
      </c>
      <c r="T168" s="9">
        <v>-135.16528428550799</v>
      </c>
      <c r="U168" s="9">
        <v>-137.26378593867599</v>
      </c>
      <c r="V168" s="9">
        <v>-139.30712730743301</v>
      </c>
      <c r="W168" s="9">
        <v>-144.20277526391601</v>
      </c>
      <c r="X168" s="3">
        <v>39055</v>
      </c>
      <c r="Y168" s="7">
        <v>2.23</v>
      </c>
      <c r="Z168" s="8">
        <v>150.4</v>
      </c>
      <c r="AB168" t="str">
        <f t="shared" si="52"/>
        <v xml:space="preserve">(A.Symbol = 'NGEN' and A.Date &gt;= '2006-9-1' and A.Date &lt;= '2011-9-1') or </v>
      </c>
    </row>
    <row r="169" spans="1:28" x14ac:dyDescent="0.25">
      <c r="A169" s="1" t="s">
        <v>137</v>
      </c>
      <c r="B169" s="5" t="s">
        <v>359</v>
      </c>
      <c r="C169" s="3">
        <v>41017</v>
      </c>
      <c r="D169" s="3">
        <f t="shared" si="53"/>
        <v>40834</v>
      </c>
      <c r="E169" s="3">
        <f t="shared" si="54"/>
        <v>40651</v>
      </c>
      <c r="F169" s="3">
        <f t="shared" si="55"/>
        <v>40469</v>
      </c>
      <c r="G169" s="3">
        <f t="shared" si="56"/>
        <v>40286</v>
      </c>
      <c r="H169" s="3">
        <f t="shared" si="57"/>
        <v>40104</v>
      </c>
      <c r="I169" s="3">
        <f t="shared" si="58"/>
        <v>39921</v>
      </c>
      <c r="J169" s="3">
        <f t="shared" si="59"/>
        <v>39739</v>
      </c>
      <c r="K169" s="3">
        <f t="shared" si="60"/>
        <v>39556</v>
      </c>
      <c r="L169" s="3">
        <f t="shared" si="61"/>
        <v>39373</v>
      </c>
      <c r="M169" s="3">
        <f t="shared" si="62"/>
        <v>39190</v>
      </c>
      <c r="N169" s="9">
        <v>-180.04889843149701</v>
      </c>
      <c r="O169" s="9">
        <v>-180.24822685935499</v>
      </c>
      <c r="P169" s="9">
        <v>-180.38977223575901</v>
      </c>
      <c r="Q169" s="9">
        <v>-180.58995410545</v>
      </c>
      <c r="R169" s="9">
        <v>-119.9014685521</v>
      </c>
      <c r="S169" s="9">
        <v>-117.81504498922401</v>
      </c>
      <c r="T169" s="9">
        <v>-123.034443898058</v>
      </c>
      <c r="U169" s="9">
        <v>-119.785279050657</v>
      </c>
      <c r="V169" s="9">
        <v>-123.121650074192</v>
      </c>
      <c r="W169" s="9">
        <v>-116.670397848307</v>
      </c>
      <c r="X169" s="3">
        <v>39190</v>
      </c>
      <c r="Y169" s="7">
        <v>9</v>
      </c>
      <c r="Z169" s="8">
        <v>188.3</v>
      </c>
      <c r="AB169" t="str">
        <f t="shared" si="52"/>
        <v xml:space="preserve">(A.Symbol = 'FTAR' and A.Date &gt;= '2007-4-18' and A.Date &lt;= '2012-4-18') or </v>
      </c>
    </row>
    <row r="170" spans="1:28" x14ac:dyDescent="0.25">
      <c r="A170" s="1" t="s">
        <v>124</v>
      </c>
      <c r="B170" s="5" t="s">
        <v>346</v>
      </c>
      <c r="C170" s="3">
        <v>40973</v>
      </c>
      <c r="D170" s="3">
        <f t="shared" si="53"/>
        <v>40791</v>
      </c>
      <c r="E170" s="3">
        <f t="shared" si="54"/>
        <v>40607</v>
      </c>
      <c r="F170" s="3">
        <f t="shared" si="55"/>
        <v>40426</v>
      </c>
      <c r="G170" s="3">
        <f t="shared" si="56"/>
        <v>40242</v>
      </c>
      <c r="H170" s="3">
        <f t="shared" si="57"/>
        <v>40061</v>
      </c>
      <c r="I170" s="3">
        <f t="shared" si="58"/>
        <v>39877</v>
      </c>
      <c r="J170" s="3">
        <f t="shared" si="59"/>
        <v>39696</v>
      </c>
      <c r="K170" s="3">
        <f t="shared" si="60"/>
        <v>39512</v>
      </c>
      <c r="L170" s="3">
        <f t="shared" si="61"/>
        <v>39330</v>
      </c>
      <c r="M170" s="3">
        <f t="shared" si="62"/>
        <v>39146</v>
      </c>
      <c r="N170" s="9">
        <v>-180.23530476448201</v>
      </c>
      <c r="O170" s="9">
        <v>-180.37991268229601</v>
      </c>
      <c r="P170" s="9">
        <v>-180.58238851996401</v>
      </c>
      <c r="Q170" s="9">
        <v>-180.72698769925501</v>
      </c>
      <c r="R170" s="9">
        <v>-123.85669409723501</v>
      </c>
      <c r="S170" s="9">
        <v>-124.384511600477</v>
      </c>
      <c r="T170" s="9">
        <v>-125.34873230401401</v>
      </c>
      <c r="U170" s="9">
        <v>-115.644027076223</v>
      </c>
      <c r="V170" s="9">
        <v>-120.11234085290999</v>
      </c>
      <c r="W170" s="9">
        <v>-120.641517502673</v>
      </c>
      <c r="X170" s="3">
        <v>39252</v>
      </c>
      <c r="Y170" s="7">
        <v>81.3</v>
      </c>
      <c r="Z170" s="8">
        <v>43301.9</v>
      </c>
      <c r="AB170" t="str">
        <f t="shared" si="52"/>
        <v xml:space="preserve">(A.Symbol = 'LEH' and A.Date &gt;= '2007-3-5' and A.Date &lt;= '2012-3-5') or </v>
      </c>
    </row>
    <row r="171" spans="1:28" x14ac:dyDescent="0.25">
      <c r="A171" s="1" t="s">
        <v>169</v>
      </c>
      <c r="B171" s="5" t="s">
        <v>391</v>
      </c>
      <c r="C171" s="3">
        <v>40812</v>
      </c>
      <c r="D171" s="3">
        <f t="shared" si="53"/>
        <v>40628</v>
      </c>
      <c r="E171" s="3">
        <f t="shared" si="54"/>
        <v>40447</v>
      </c>
      <c r="F171" s="3">
        <f t="shared" si="55"/>
        <v>40263</v>
      </c>
      <c r="G171" s="3">
        <f t="shared" si="56"/>
        <v>40082</v>
      </c>
      <c r="H171" s="3">
        <f t="shared" si="57"/>
        <v>39898</v>
      </c>
      <c r="I171" s="3">
        <f t="shared" si="58"/>
        <v>39717</v>
      </c>
      <c r="J171" s="3">
        <f t="shared" si="59"/>
        <v>39533</v>
      </c>
      <c r="K171" s="3">
        <f t="shared" si="60"/>
        <v>39351</v>
      </c>
      <c r="L171" s="3">
        <f t="shared" si="61"/>
        <v>39167</v>
      </c>
      <c r="M171" s="3">
        <f t="shared" si="62"/>
        <v>38986</v>
      </c>
      <c r="N171" s="9">
        <v>-180.42100107487599</v>
      </c>
      <c r="O171" s="9">
        <v>-180.594490177496</v>
      </c>
      <c r="P171" s="9">
        <v>-180.76910776358</v>
      </c>
      <c r="Q171" s="9">
        <v>-99.175473576617094</v>
      </c>
      <c r="R171" s="9">
        <v>-98.716402196996697</v>
      </c>
      <c r="S171" s="9">
        <v>-98.084751689174297</v>
      </c>
      <c r="T171" s="9">
        <v>-96.155794237012898</v>
      </c>
      <c r="U171" s="9">
        <v>-93.651809630619994</v>
      </c>
      <c r="V171" s="9">
        <v>-90.748225079573103</v>
      </c>
      <c r="W171" s="9">
        <v>-93.203190003979003</v>
      </c>
      <c r="X171" s="3">
        <v>39002</v>
      </c>
      <c r="Y171" s="7">
        <v>28.82</v>
      </c>
      <c r="Z171" s="8">
        <v>5048.1000000000004</v>
      </c>
      <c r="AB171" t="str">
        <f t="shared" si="52"/>
        <v xml:space="preserve">(A.Symbol = 'CCTYQ' and A.Date &gt;= '2006-9-26' and A.Date &lt;= '2011-9-26') or </v>
      </c>
    </row>
    <row r="172" spans="1:28" x14ac:dyDescent="0.25">
      <c r="A172" s="1" t="s">
        <v>187</v>
      </c>
      <c r="B172" s="5" t="s">
        <v>409</v>
      </c>
      <c r="C172" s="3">
        <v>40603</v>
      </c>
      <c r="D172" s="3">
        <f t="shared" si="53"/>
        <v>40422</v>
      </c>
      <c r="E172" s="3">
        <f t="shared" si="54"/>
        <v>40238</v>
      </c>
      <c r="F172" s="3">
        <f t="shared" si="55"/>
        <v>40057</v>
      </c>
      <c r="G172" s="3">
        <f t="shared" si="56"/>
        <v>39873</v>
      </c>
      <c r="H172" s="3">
        <f t="shared" si="57"/>
        <v>39692</v>
      </c>
      <c r="I172" s="3">
        <f t="shared" si="58"/>
        <v>39508</v>
      </c>
      <c r="J172" s="3">
        <f t="shared" si="59"/>
        <v>39326</v>
      </c>
      <c r="K172" s="3">
        <f t="shared" si="60"/>
        <v>39142</v>
      </c>
      <c r="L172" s="3">
        <f t="shared" si="61"/>
        <v>38961</v>
      </c>
      <c r="M172" s="3">
        <f t="shared" si="62"/>
        <v>38777</v>
      </c>
      <c r="N172" s="9">
        <v>-180.54885238591501</v>
      </c>
      <c r="O172" s="9">
        <v>-180.69241475383799</v>
      </c>
      <c r="P172" s="9">
        <v>-180.89379313258399</v>
      </c>
      <c r="Q172" s="9">
        <v>-167.01259157250399</v>
      </c>
      <c r="R172" s="9">
        <v>-167.19798063194401</v>
      </c>
      <c r="S172" s="9">
        <v>-172.604204957142</v>
      </c>
      <c r="T172" s="9">
        <v>-123.117394437307</v>
      </c>
      <c r="U172" s="9">
        <v>-125.66322916630899</v>
      </c>
      <c r="V172" s="9">
        <v>-136.992104913449</v>
      </c>
      <c r="W172" s="9">
        <v>-127.945559606217</v>
      </c>
      <c r="X172" s="3">
        <v>38845</v>
      </c>
      <c r="Y172" s="7">
        <v>50.11</v>
      </c>
      <c r="Z172" s="8">
        <v>3283.4</v>
      </c>
      <c r="AB172" t="str">
        <f t="shared" si="52"/>
        <v xml:space="preserve">(A.Symbol = 'IDMCQ' and A.Date &gt;= '2006-3-1' and A.Date &lt;= '2011-3-1') or </v>
      </c>
    </row>
    <row r="173" spans="1:28" x14ac:dyDescent="0.25">
      <c r="A173" s="1" t="s">
        <v>114</v>
      </c>
      <c r="B173" s="5" t="s">
        <v>336</v>
      </c>
      <c r="C173" s="3">
        <v>41667</v>
      </c>
      <c r="D173" s="3">
        <f t="shared" si="53"/>
        <v>41483</v>
      </c>
      <c r="E173" s="3">
        <f t="shared" si="54"/>
        <v>41302</v>
      </c>
      <c r="F173" s="3">
        <f t="shared" si="55"/>
        <v>41118</v>
      </c>
      <c r="G173" s="3">
        <f t="shared" si="56"/>
        <v>40936</v>
      </c>
      <c r="H173" s="3">
        <f t="shared" si="57"/>
        <v>40752</v>
      </c>
      <c r="I173" s="3">
        <f t="shared" si="58"/>
        <v>40571</v>
      </c>
      <c r="J173" s="3">
        <f t="shared" si="59"/>
        <v>40387</v>
      </c>
      <c r="K173" s="3">
        <f t="shared" si="60"/>
        <v>40206</v>
      </c>
      <c r="L173" s="3">
        <f t="shared" si="61"/>
        <v>40022</v>
      </c>
      <c r="M173" s="3">
        <f t="shared" si="62"/>
        <v>39841</v>
      </c>
      <c r="N173" s="9">
        <v>-180.50742940941501</v>
      </c>
      <c r="O173" s="9">
        <v>-180.706438735191</v>
      </c>
      <c r="P173" s="9">
        <v>-180.84775542059299</v>
      </c>
      <c r="Q173" s="9">
        <v>-181.04699614104399</v>
      </c>
      <c r="R173" s="9">
        <v>-181.18848549022499</v>
      </c>
      <c r="S173" s="9">
        <v>-181.389495225589</v>
      </c>
      <c r="T173" s="9">
        <v>-164.88775804302199</v>
      </c>
      <c r="U173" s="9">
        <v>-166.02825696609401</v>
      </c>
      <c r="V173" s="9">
        <v>-168.729405298459</v>
      </c>
      <c r="W173" s="9">
        <v>-140.27136296384799</v>
      </c>
      <c r="X173" s="3">
        <v>39841</v>
      </c>
      <c r="Y173" s="7">
        <v>28</v>
      </c>
      <c r="Z173" s="8">
        <v>131.69999999999999</v>
      </c>
      <c r="AB173" t="str">
        <f t="shared" si="52"/>
        <v xml:space="preserve">(A.Symbol = 'FTBK' and A.Date &gt;= '2009-1-28' and A.Date &lt;= '2014-1-28') or </v>
      </c>
    </row>
    <row r="174" spans="1:28" x14ac:dyDescent="0.25">
      <c r="A174" s="1" t="s">
        <v>174</v>
      </c>
      <c r="B174" s="5" t="s">
        <v>396</v>
      </c>
      <c r="C174" s="3">
        <v>42468</v>
      </c>
      <c r="D174" s="3">
        <f t="shared" si="53"/>
        <v>42285</v>
      </c>
      <c r="E174" s="3">
        <f t="shared" si="54"/>
        <v>42102</v>
      </c>
      <c r="F174" s="3">
        <f t="shared" si="55"/>
        <v>41920</v>
      </c>
      <c r="G174" s="3">
        <f t="shared" si="56"/>
        <v>41737</v>
      </c>
      <c r="H174" s="3">
        <f t="shared" si="57"/>
        <v>41555</v>
      </c>
      <c r="I174" s="3">
        <f t="shared" si="58"/>
        <v>41372</v>
      </c>
      <c r="J174" s="3">
        <f t="shared" si="59"/>
        <v>41190</v>
      </c>
      <c r="K174" s="3">
        <f t="shared" si="60"/>
        <v>41007</v>
      </c>
      <c r="L174" s="3">
        <f t="shared" si="61"/>
        <v>40824</v>
      </c>
      <c r="M174" s="3">
        <f t="shared" si="62"/>
        <v>40641</v>
      </c>
      <c r="N174" s="9">
        <v>-180.57952377025799</v>
      </c>
      <c r="O174" s="9">
        <v>-180.74861741703401</v>
      </c>
      <c r="P174" s="9">
        <v>-180.92975877116399</v>
      </c>
      <c r="Q174" s="9">
        <v>-181.10304361215799</v>
      </c>
      <c r="R174" s="9">
        <v>-181.277286058323</v>
      </c>
      <c r="S174" s="9">
        <v>-169.68355347698201</v>
      </c>
      <c r="T174" s="9">
        <v>-158.78515497545899</v>
      </c>
      <c r="U174" s="9">
        <v>-152.49948026022901</v>
      </c>
      <c r="V174" s="9">
        <v>-116.983077545893</v>
      </c>
      <c r="W174" s="9">
        <v>-150.48877502317899</v>
      </c>
      <c r="X174" s="3">
        <v>40665</v>
      </c>
      <c r="Y174" s="7">
        <v>23.45</v>
      </c>
      <c r="Z174" s="8">
        <v>792</v>
      </c>
      <c r="AB174" t="str">
        <f t="shared" si="52"/>
        <v xml:space="preserve">(A.Symbol = 'PWAVQ' and A.Date &gt;= '2011-4-8' and A.Date &lt;= '2016-4-8') or </v>
      </c>
    </row>
    <row r="175" spans="1:28" x14ac:dyDescent="0.25">
      <c r="A175" s="1" t="s">
        <v>173</v>
      </c>
      <c r="B175" s="5" t="s">
        <v>395</v>
      </c>
      <c r="C175" s="3">
        <v>41976</v>
      </c>
      <c r="D175" s="3">
        <f t="shared" si="53"/>
        <v>41793</v>
      </c>
      <c r="E175" s="3">
        <f t="shared" si="54"/>
        <v>41611</v>
      </c>
      <c r="F175" s="3">
        <f t="shared" si="55"/>
        <v>41428</v>
      </c>
      <c r="G175" s="3">
        <f t="shared" si="56"/>
        <v>41246</v>
      </c>
      <c r="H175" s="3">
        <f t="shared" si="57"/>
        <v>41063</v>
      </c>
      <c r="I175" s="3">
        <f t="shared" si="58"/>
        <v>40880</v>
      </c>
      <c r="J175" s="3">
        <f t="shared" si="59"/>
        <v>40697</v>
      </c>
      <c r="K175" s="3">
        <f t="shared" si="60"/>
        <v>40515</v>
      </c>
      <c r="L175" s="3">
        <f t="shared" si="61"/>
        <v>40332</v>
      </c>
      <c r="M175" s="3">
        <f t="shared" si="62"/>
        <v>40150</v>
      </c>
      <c r="N175" s="9">
        <v>-181.10067012648901</v>
      </c>
      <c r="O175" s="9">
        <v>-181.272511436907</v>
      </c>
      <c r="P175" s="9">
        <v>-181.444274381535</v>
      </c>
      <c r="Q175" s="9">
        <v>-140.674025194634</v>
      </c>
      <c r="R175" s="9">
        <v>-141.31002243134</v>
      </c>
      <c r="S175" s="9">
        <v>-142.870724254028</v>
      </c>
      <c r="T175" s="9">
        <v>-146.20191245241799</v>
      </c>
      <c r="U175" s="9">
        <v>-151.33692713631601</v>
      </c>
      <c r="V175" s="9">
        <v>-155.52248637046401</v>
      </c>
      <c r="W175" s="9">
        <v>-146.66563303559701</v>
      </c>
      <c r="X175" s="3">
        <v>40283</v>
      </c>
      <c r="Y175" s="7">
        <v>22.96</v>
      </c>
      <c r="Z175" s="8">
        <v>1165.9000000000001</v>
      </c>
      <c r="AB175" t="str">
        <f t="shared" si="52"/>
        <v xml:space="preserve">(A.Symbol = 'ATPG' and A.Date &gt;= '2009-12-3' and A.Date &lt;= '2014-12-3') or </v>
      </c>
    </row>
    <row r="176" spans="1:28" x14ac:dyDescent="0.25">
      <c r="A176" s="1" t="s">
        <v>118</v>
      </c>
      <c r="B176" s="5" t="s">
        <v>340</v>
      </c>
      <c r="C176" s="3">
        <v>40988</v>
      </c>
      <c r="D176" s="3">
        <f t="shared" si="53"/>
        <v>40806</v>
      </c>
      <c r="E176" s="3">
        <f t="shared" si="54"/>
        <v>40622</v>
      </c>
      <c r="F176" s="3">
        <f t="shared" si="55"/>
        <v>40441</v>
      </c>
      <c r="G176" s="3">
        <f t="shared" si="56"/>
        <v>40257</v>
      </c>
      <c r="H176" s="3">
        <f t="shared" si="57"/>
        <v>40076</v>
      </c>
      <c r="I176" s="3">
        <f t="shared" si="58"/>
        <v>39892</v>
      </c>
      <c r="J176" s="3">
        <f t="shared" si="59"/>
        <v>39711</v>
      </c>
      <c r="K176" s="3">
        <f t="shared" si="60"/>
        <v>39527</v>
      </c>
      <c r="L176" s="3">
        <f t="shared" si="61"/>
        <v>39345</v>
      </c>
      <c r="M176" s="3">
        <f t="shared" si="62"/>
        <v>39161</v>
      </c>
      <c r="N176" s="9">
        <v>-181.218002114428</v>
      </c>
      <c r="O176" s="9">
        <v>-181.391506229859</v>
      </c>
      <c r="P176" s="9">
        <v>-181.56501915273699</v>
      </c>
      <c r="Q176" s="9">
        <v>-181.738527802302</v>
      </c>
      <c r="R176" s="9">
        <v>-188.330138799145</v>
      </c>
      <c r="S176" s="9">
        <v>-162.861659367757</v>
      </c>
      <c r="T176" s="9">
        <v>-171.23693779321999</v>
      </c>
      <c r="U176" s="9">
        <v>-129.525204569132</v>
      </c>
      <c r="V176" s="9">
        <v>-132.78706280429799</v>
      </c>
      <c r="W176" s="9">
        <v>-125.391194552252</v>
      </c>
      <c r="X176" s="3">
        <v>39237</v>
      </c>
      <c r="Y176" s="7">
        <v>44.41</v>
      </c>
      <c r="Z176" s="8">
        <v>39454.199999999997</v>
      </c>
      <c r="AB176" t="str">
        <f t="shared" si="52"/>
        <v xml:space="preserve">(A.Symbol = 'WAMUQ' and A.Date &gt;= '2007-3-20' and A.Date &lt;= '2012-3-20') or </v>
      </c>
    </row>
    <row r="177" spans="1:28" x14ac:dyDescent="0.25">
      <c r="A177" s="1" t="s">
        <v>164</v>
      </c>
      <c r="B177" s="5" t="s">
        <v>386</v>
      </c>
      <c r="C177" s="3">
        <v>38308</v>
      </c>
      <c r="D177" s="3">
        <f t="shared" si="53"/>
        <v>38124</v>
      </c>
      <c r="E177" s="3">
        <f t="shared" si="54"/>
        <v>37942</v>
      </c>
      <c r="F177" s="3">
        <f t="shared" si="55"/>
        <v>37758</v>
      </c>
      <c r="G177" s="3">
        <f t="shared" si="56"/>
        <v>37577</v>
      </c>
      <c r="H177" s="3">
        <f t="shared" si="57"/>
        <v>37393</v>
      </c>
      <c r="I177" s="3">
        <f t="shared" si="58"/>
        <v>37212</v>
      </c>
      <c r="J177" s="3">
        <f t="shared" si="59"/>
        <v>37028</v>
      </c>
      <c r="K177" s="3">
        <f t="shared" si="60"/>
        <v>36847</v>
      </c>
      <c r="L177" s="3">
        <f t="shared" si="61"/>
        <v>36663</v>
      </c>
      <c r="M177" s="3">
        <f t="shared" si="62"/>
        <v>36481</v>
      </c>
      <c r="N177" s="9">
        <v>-181.331401614794</v>
      </c>
      <c r="O177" s="9">
        <v>-181.53379395038101</v>
      </c>
      <c r="P177" s="9">
        <v>-181.67832025294999</v>
      </c>
      <c r="Q177" s="9">
        <v>-71.544418247101603</v>
      </c>
      <c r="R177" s="9">
        <v>-72.725380354438599</v>
      </c>
      <c r="S177" s="9">
        <v>-74.385054916389393</v>
      </c>
      <c r="T177" s="9">
        <v>-77.138391824400799</v>
      </c>
      <c r="U177" s="9">
        <v>-75.965787436387004</v>
      </c>
      <c r="V177" s="9">
        <v>-79.9141042946152</v>
      </c>
      <c r="W177" s="9">
        <v>-103.156110418655</v>
      </c>
      <c r="X177" s="3">
        <v>36761</v>
      </c>
      <c r="Y177" s="7">
        <v>90</v>
      </c>
      <c r="Z177" s="8">
        <v>66502.5</v>
      </c>
      <c r="AB177" t="str">
        <f t="shared" si="52"/>
        <v xml:space="preserve">(A.Symbol = 'ENRNQ' and A.Date &gt;= '1999-11-17' and A.Date &lt;= '2004-11-17') or </v>
      </c>
    </row>
    <row r="178" spans="1:28" x14ac:dyDescent="0.25">
      <c r="A178" s="1" t="s">
        <v>141</v>
      </c>
      <c r="B178" s="5" t="s">
        <v>363</v>
      </c>
      <c r="C178" s="3">
        <v>41029</v>
      </c>
      <c r="D178" s="3">
        <f t="shared" si="53"/>
        <v>40846</v>
      </c>
      <c r="E178" s="3">
        <f t="shared" si="54"/>
        <v>40663</v>
      </c>
      <c r="F178" s="3">
        <f t="shared" si="55"/>
        <v>40481</v>
      </c>
      <c r="G178" s="3">
        <f t="shared" si="56"/>
        <v>40298</v>
      </c>
      <c r="H178" s="3">
        <f t="shared" si="57"/>
        <v>40116</v>
      </c>
      <c r="I178" s="3">
        <f t="shared" si="58"/>
        <v>39933</v>
      </c>
      <c r="J178" s="3">
        <f t="shared" si="59"/>
        <v>39751</v>
      </c>
      <c r="K178" s="3">
        <f t="shared" si="60"/>
        <v>39568</v>
      </c>
      <c r="L178" s="3">
        <f t="shared" si="61"/>
        <v>39385</v>
      </c>
      <c r="M178" s="3">
        <f t="shared" si="62"/>
        <v>39202</v>
      </c>
      <c r="N178" s="9">
        <v>-182.848764571911</v>
      </c>
      <c r="O178" s="9">
        <v>-183.94215772384501</v>
      </c>
      <c r="P178" s="9">
        <v>-184.723286144881</v>
      </c>
      <c r="Q178" s="9">
        <v>-185.81692873228499</v>
      </c>
      <c r="R178" s="9">
        <v>-186.59808295987</v>
      </c>
      <c r="S178" s="9">
        <v>-193.044357607411</v>
      </c>
      <c r="T178" s="9">
        <v>-193.75857585183701</v>
      </c>
      <c r="U178" s="9">
        <v>-194.84831438322999</v>
      </c>
      <c r="V178" s="9">
        <v>-154.35009508128201</v>
      </c>
      <c r="W178" s="9">
        <v>-156.04026551949599</v>
      </c>
      <c r="X178" s="3">
        <v>39237</v>
      </c>
      <c r="Y178" s="7">
        <v>281.10000000000002</v>
      </c>
      <c r="Z178" s="8">
        <v>3396.6</v>
      </c>
      <c r="AB178" t="str">
        <f t="shared" si="52"/>
        <v xml:space="preserve">(A.Symbol = 'TMA' and A.Date &gt;= '2007-4-30' and A.Date &lt;= '2012-4-30') or </v>
      </c>
    </row>
    <row r="179" spans="1:28" x14ac:dyDescent="0.25">
      <c r="A179" s="1" t="s">
        <v>159</v>
      </c>
      <c r="B179" s="5" t="s">
        <v>381</v>
      </c>
      <c r="C179" s="3">
        <v>42451</v>
      </c>
      <c r="D179" s="3">
        <f t="shared" si="53"/>
        <v>42269</v>
      </c>
      <c r="E179" s="3">
        <f t="shared" si="54"/>
        <v>42085</v>
      </c>
      <c r="F179" s="3">
        <f t="shared" si="55"/>
        <v>41904</v>
      </c>
      <c r="G179" s="3">
        <f t="shared" si="56"/>
        <v>41720</v>
      </c>
      <c r="H179" s="3">
        <f t="shared" si="57"/>
        <v>41539</v>
      </c>
      <c r="I179" s="3">
        <f t="shared" si="58"/>
        <v>41355</v>
      </c>
      <c r="J179" s="3">
        <f t="shared" si="59"/>
        <v>41174</v>
      </c>
      <c r="K179" s="3">
        <f t="shared" si="60"/>
        <v>40990</v>
      </c>
      <c r="L179" s="3">
        <f t="shared" si="61"/>
        <v>40808</v>
      </c>
      <c r="M179" s="3">
        <f t="shared" si="62"/>
        <v>40624</v>
      </c>
      <c r="N179" s="9">
        <v>-183.44603521521199</v>
      </c>
      <c r="O179" s="9">
        <v>-184.38219372472099</v>
      </c>
      <c r="P179" s="9">
        <v>-185.31879570519601</v>
      </c>
      <c r="Q179" s="9">
        <v>-155.456820055382</v>
      </c>
      <c r="R179" s="9">
        <v>-120.229467053121</v>
      </c>
      <c r="S179" s="9">
        <v>-151.795984937149</v>
      </c>
      <c r="T179" s="9">
        <v>-121.47917634172801</v>
      </c>
      <c r="U179" s="9">
        <v>-156.19750156123601</v>
      </c>
      <c r="V179" s="9">
        <v>-132.11740219317099</v>
      </c>
      <c r="W179" s="9">
        <v>-156.32817440447101</v>
      </c>
      <c r="X179" s="3">
        <v>40634</v>
      </c>
      <c r="Y179" s="7">
        <v>25.14</v>
      </c>
      <c r="Z179" s="8">
        <v>698.4</v>
      </c>
      <c r="AB179" t="str">
        <f t="shared" si="52"/>
        <v xml:space="preserve">(A.Symbol = 'JRCC' and A.Date &gt;= '2011-3-22' and A.Date &lt;= '2016-3-22') or </v>
      </c>
    </row>
    <row r="180" spans="1:28" x14ac:dyDescent="0.25">
      <c r="A180" s="1" t="s">
        <v>119</v>
      </c>
      <c r="B180" s="5" t="s">
        <v>341</v>
      </c>
      <c r="C180" s="3">
        <v>40980</v>
      </c>
      <c r="D180" s="3">
        <f t="shared" si="53"/>
        <v>40798</v>
      </c>
      <c r="E180" s="3">
        <f t="shared" si="54"/>
        <v>40614</v>
      </c>
      <c r="F180" s="3">
        <f t="shared" si="55"/>
        <v>40433</v>
      </c>
      <c r="G180" s="3">
        <f t="shared" si="56"/>
        <v>40249</v>
      </c>
      <c r="H180" s="3">
        <f t="shared" si="57"/>
        <v>40068</v>
      </c>
      <c r="I180" s="3">
        <f t="shared" si="58"/>
        <v>39884</v>
      </c>
      <c r="J180" s="3">
        <f t="shared" si="59"/>
        <v>39703</v>
      </c>
      <c r="K180" s="3">
        <f t="shared" si="60"/>
        <v>39519</v>
      </c>
      <c r="L180" s="3">
        <f t="shared" si="61"/>
        <v>39337</v>
      </c>
      <c r="M180" s="3">
        <f t="shared" si="62"/>
        <v>39153</v>
      </c>
      <c r="N180" s="9">
        <v>-183.569252719605</v>
      </c>
      <c r="O180" s="9">
        <v>-184.50529253378599</v>
      </c>
      <c r="P180" s="9">
        <v>-185.44074372827399</v>
      </c>
      <c r="Q180" s="9">
        <v>-186.376324085585</v>
      </c>
      <c r="R180" s="9">
        <v>-192.68537088020699</v>
      </c>
      <c r="S180" s="9">
        <v>-193.56587058764799</v>
      </c>
      <c r="T180" s="9">
        <v>-194.423923544323</v>
      </c>
      <c r="U180" s="9">
        <v>-157.991776898132</v>
      </c>
      <c r="V180" s="9">
        <v>-154.37234739907001</v>
      </c>
      <c r="W180" s="9">
        <v>-156.482321085168</v>
      </c>
      <c r="X180" s="3">
        <v>39191</v>
      </c>
      <c r="Y180" s="7">
        <v>23.4</v>
      </c>
      <c r="Z180" s="8">
        <v>859.5</v>
      </c>
      <c r="AB180" t="str">
        <f t="shared" si="52"/>
        <v xml:space="preserve">(A.Symbol = 'BKUNA' and A.Date &gt;= '2007-3-12' and A.Date &lt;= '2012-3-12') or </v>
      </c>
    </row>
    <row r="181" spans="1:28" x14ac:dyDescent="0.25">
      <c r="A181" s="1" t="s">
        <v>121</v>
      </c>
      <c r="B181" s="5" t="s">
        <v>343</v>
      </c>
      <c r="C181" s="3">
        <v>40798</v>
      </c>
      <c r="D181" s="3">
        <f t="shared" si="53"/>
        <v>40614</v>
      </c>
      <c r="E181" s="3">
        <f t="shared" si="54"/>
        <v>40433</v>
      </c>
      <c r="F181" s="3">
        <f t="shared" si="55"/>
        <v>40249</v>
      </c>
      <c r="G181" s="3">
        <f t="shared" si="56"/>
        <v>40068</v>
      </c>
      <c r="H181" s="3">
        <f t="shared" si="57"/>
        <v>39884</v>
      </c>
      <c r="I181" s="3">
        <f t="shared" si="58"/>
        <v>39703</v>
      </c>
      <c r="J181" s="3">
        <f t="shared" si="59"/>
        <v>39519</v>
      </c>
      <c r="K181" s="3">
        <f t="shared" si="60"/>
        <v>39337</v>
      </c>
      <c r="L181" s="3">
        <f t="shared" si="61"/>
        <v>39153</v>
      </c>
      <c r="M181" s="3">
        <f t="shared" si="62"/>
        <v>38972</v>
      </c>
      <c r="N181" s="9">
        <v>-183.521797047268</v>
      </c>
      <c r="O181" s="9">
        <v>-184.6194168355</v>
      </c>
      <c r="P181" s="9">
        <v>-175.58803518961099</v>
      </c>
      <c r="Q181" s="9">
        <v>-177.35119917600301</v>
      </c>
      <c r="R181" s="9">
        <v>-172.64432216726399</v>
      </c>
      <c r="S181" s="9">
        <v>-193.726840145604</v>
      </c>
      <c r="T181" s="9">
        <v>-180.156872650265</v>
      </c>
      <c r="U181" s="9">
        <v>-177.07764371633201</v>
      </c>
      <c r="V181" s="9">
        <v>-174.95375075446501</v>
      </c>
      <c r="W181" s="9">
        <v>-176.87335298722601</v>
      </c>
      <c r="X181" s="3">
        <v>39035</v>
      </c>
      <c r="Y181" s="7">
        <v>22.94</v>
      </c>
      <c r="Z181" s="8">
        <v>684.2</v>
      </c>
      <c r="AB181" t="str">
        <f t="shared" si="52"/>
        <v xml:space="preserve">(A.Symbol = 'IRWNQ' and A.Date &gt;= '2006-9-12' and A.Date &lt;= '2011-9-12') or </v>
      </c>
    </row>
    <row r="182" spans="1:28" x14ac:dyDescent="0.25">
      <c r="A182" s="1" t="s">
        <v>196</v>
      </c>
      <c r="B182" s="5" t="s">
        <v>418</v>
      </c>
      <c r="C182" s="3">
        <v>41394</v>
      </c>
      <c r="D182" s="3">
        <f t="shared" si="53"/>
        <v>41212</v>
      </c>
      <c r="E182" s="3">
        <f t="shared" si="54"/>
        <v>41029</v>
      </c>
      <c r="F182" s="3">
        <f t="shared" si="55"/>
        <v>40846</v>
      </c>
      <c r="G182" s="3">
        <f t="shared" si="56"/>
        <v>40663</v>
      </c>
      <c r="H182" s="3">
        <f t="shared" si="57"/>
        <v>40481</v>
      </c>
      <c r="I182" s="3">
        <f t="shared" si="58"/>
        <v>40298</v>
      </c>
      <c r="J182" s="3">
        <f t="shared" si="59"/>
        <v>40116</v>
      </c>
      <c r="K182" s="3">
        <f t="shared" si="60"/>
        <v>39933</v>
      </c>
      <c r="L182" s="3">
        <f t="shared" si="61"/>
        <v>39751</v>
      </c>
      <c r="M182" s="3">
        <f t="shared" si="62"/>
        <v>39568</v>
      </c>
      <c r="N182" s="9">
        <v>-174.541816716661</v>
      </c>
      <c r="O182" s="9">
        <v>-184.89594654839101</v>
      </c>
      <c r="P182" s="9">
        <v>-198.52122247895699</v>
      </c>
      <c r="Q182" s="9">
        <v>-188.567918270288</v>
      </c>
      <c r="R182" s="9">
        <v>-192.67138640076899</v>
      </c>
      <c r="S182" s="9">
        <v>-210.172096666843</v>
      </c>
      <c r="T182" s="9" t="s">
        <v>446</v>
      </c>
      <c r="U182" s="9" t="s">
        <v>446</v>
      </c>
      <c r="V182" s="9" t="s">
        <v>446</v>
      </c>
      <c r="W182" s="9" t="s">
        <v>446</v>
      </c>
      <c r="X182" s="3">
        <v>40211</v>
      </c>
      <c r="Y182" s="7">
        <v>34.4</v>
      </c>
      <c r="Z182" s="8">
        <v>1720.5</v>
      </c>
      <c r="AB182" t="str">
        <f t="shared" si="52"/>
        <v xml:space="preserve">(A.Symbol = 'DEXO' and A.Date &gt;= '2008-4-30' and A.Date &lt;= '2013-4-30') or </v>
      </c>
    </row>
    <row r="183" spans="1:28" x14ac:dyDescent="0.25">
      <c r="A183" s="1" t="s">
        <v>153</v>
      </c>
      <c r="B183" s="5" t="s">
        <v>375</v>
      </c>
      <c r="C183" s="3">
        <v>40864</v>
      </c>
      <c r="D183" s="3">
        <f t="shared" si="53"/>
        <v>40680</v>
      </c>
      <c r="E183" s="3">
        <f t="shared" si="54"/>
        <v>40499</v>
      </c>
      <c r="F183" s="3">
        <f t="shared" si="55"/>
        <v>40315</v>
      </c>
      <c r="G183" s="3">
        <f t="shared" si="56"/>
        <v>40134</v>
      </c>
      <c r="H183" s="3">
        <f t="shared" si="57"/>
        <v>39950</v>
      </c>
      <c r="I183" s="3">
        <f t="shared" si="58"/>
        <v>39769</v>
      </c>
      <c r="J183" s="3">
        <f t="shared" si="59"/>
        <v>39585</v>
      </c>
      <c r="K183" s="3">
        <f t="shared" si="60"/>
        <v>39403</v>
      </c>
      <c r="L183" s="3">
        <f t="shared" si="61"/>
        <v>39219</v>
      </c>
      <c r="M183" s="3">
        <f t="shared" si="62"/>
        <v>39038</v>
      </c>
      <c r="N183" s="9">
        <v>-184.016177352407</v>
      </c>
      <c r="O183" s="9">
        <v>-184.95216486664299</v>
      </c>
      <c r="P183" s="9">
        <v>-185.887709676311</v>
      </c>
      <c r="Q183" s="9">
        <v>-153.746380782405</v>
      </c>
      <c r="R183" s="9">
        <v>-180.84767077757601</v>
      </c>
      <c r="S183" s="9">
        <v>-155.40337972818</v>
      </c>
      <c r="T183" s="9">
        <v>-152.92516013506801</v>
      </c>
      <c r="U183" s="9">
        <v>-151.625625115784</v>
      </c>
      <c r="V183" s="9">
        <v>-154.115472733681</v>
      </c>
      <c r="W183" s="9">
        <v>-153.851803055201</v>
      </c>
      <c r="X183" s="3">
        <v>39136</v>
      </c>
      <c r="Y183" s="7">
        <v>20.14</v>
      </c>
      <c r="Z183" s="8">
        <v>1905.1</v>
      </c>
      <c r="AB183" t="str">
        <f t="shared" si="52"/>
        <v xml:space="preserve">(A.Symbol = 'UCBH' and A.Date &gt;= '2006-11-17' and A.Date &lt;= '2011-11-17') or </v>
      </c>
    </row>
    <row r="184" spans="1:28" x14ac:dyDescent="0.25">
      <c r="A184" s="1" t="s">
        <v>108</v>
      </c>
      <c r="B184" s="5" t="s">
        <v>330</v>
      </c>
      <c r="C184" s="3">
        <v>40843</v>
      </c>
      <c r="D184" s="3">
        <f t="shared" si="53"/>
        <v>40660</v>
      </c>
      <c r="E184" s="3">
        <f t="shared" si="54"/>
        <v>40478</v>
      </c>
      <c r="F184" s="3">
        <f t="shared" si="55"/>
        <v>40295</v>
      </c>
      <c r="G184" s="3">
        <f t="shared" si="56"/>
        <v>40113</v>
      </c>
      <c r="H184" s="3">
        <f t="shared" si="57"/>
        <v>39930</v>
      </c>
      <c r="I184" s="3">
        <f t="shared" si="58"/>
        <v>39748</v>
      </c>
      <c r="J184" s="3">
        <f t="shared" si="59"/>
        <v>39565</v>
      </c>
      <c r="K184" s="3">
        <f t="shared" si="60"/>
        <v>39382</v>
      </c>
      <c r="L184" s="3">
        <f t="shared" si="61"/>
        <v>39199</v>
      </c>
      <c r="M184" s="3">
        <f t="shared" si="62"/>
        <v>39017</v>
      </c>
      <c r="N184" s="9">
        <v>-184.40741296848401</v>
      </c>
      <c r="O184" s="9">
        <v>-185.18825205599799</v>
      </c>
      <c r="P184" s="9">
        <v>-187.28725757603601</v>
      </c>
      <c r="Q184" s="9">
        <v>-188.08978610092799</v>
      </c>
      <c r="R184" s="9">
        <v>-193.45024283489599</v>
      </c>
      <c r="S184" s="9">
        <v>-173.90216500330999</v>
      </c>
      <c r="T184" s="9">
        <v>-157.11727068701401</v>
      </c>
      <c r="U184" s="9">
        <v>-153.55374164682101</v>
      </c>
      <c r="V184" s="9">
        <v>-154.659914476978</v>
      </c>
      <c r="W184" s="9">
        <v>-155.03943675854799</v>
      </c>
      <c r="X184" s="3">
        <v>39094</v>
      </c>
      <c r="Y184" s="7">
        <v>24.44</v>
      </c>
      <c r="Z184" s="8">
        <v>1366.5</v>
      </c>
      <c r="AB184" t="str">
        <f t="shared" si="52"/>
        <v xml:space="preserve">(A.Symbol = 'CORSQ' and A.Date &gt;= '2006-10-27' and A.Date &lt;= '2011-10-27') or </v>
      </c>
    </row>
    <row r="185" spans="1:28" x14ac:dyDescent="0.25">
      <c r="A185" s="1" t="s">
        <v>178</v>
      </c>
      <c r="B185" s="5" t="s">
        <v>400</v>
      </c>
      <c r="C185" s="3">
        <v>39370</v>
      </c>
      <c r="D185" s="3">
        <f t="shared" si="53"/>
        <v>39187</v>
      </c>
      <c r="E185" s="3">
        <f t="shared" si="54"/>
        <v>39005</v>
      </c>
      <c r="F185" s="3">
        <f t="shared" si="55"/>
        <v>38822</v>
      </c>
      <c r="G185" s="3">
        <f t="shared" si="56"/>
        <v>38640</v>
      </c>
      <c r="H185" s="3">
        <f t="shared" si="57"/>
        <v>38457</v>
      </c>
      <c r="I185" s="3">
        <f t="shared" si="58"/>
        <v>38275</v>
      </c>
      <c r="J185" s="3">
        <f t="shared" si="59"/>
        <v>38092</v>
      </c>
      <c r="K185" s="3">
        <f t="shared" si="60"/>
        <v>37909</v>
      </c>
      <c r="L185" s="3">
        <f t="shared" si="61"/>
        <v>37726</v>
      </c>
      <c r="M185" s="3">
        <f t="shared" si="62"/>
        <v>37544</v>
      </c>
      <c r="N185" s="9">
        <v>-185.129035137796</v>
      </c>
      <c r="O185" s="9">
        <v>-186.06640077228599</v>
      </c>
      <c r="P185" s="9">
        <v>-187.00378038876499</v>
      </c>
      <c r="Q185" s="9">
        <v>-188.173645041713</v>
      </c>
      <c r="R185" s="9">
        <v>-120.75371416834101</v>
      </c>
      <c r="S185" s="9">
        <v>-121.14738454642399</v>
      </c>
      <c r="T185" s="9">
        <v>-121.92370546073499</v>
      </c>
      <c r="U185" s="9">
        <v>-123.594121006466</v>
      </c>
      <c r="V185" s="9">
        <v>-125.360505461136</v>
      </c>
      <c r="W185" s="9">
        <v>-132.137117208982</v>
      </c>
      <c r="X185" s="3">
        <v>38007</v>
      </c>
      <c r="Y185" s="7">
        <v>6.76</v>
      </c>
      <c r="Z185" s="8">
        <v>565.29999999999995</v>
      </c>
      <c r="AB185" t="str">
        <f t="shared" si="52"/>
        <v xml:space="preserve">(A.Symbol = 'CKCRQ' and A.Date &gt;= '2002-10-15' and A.Date &lt;= '2007-10-15') or </v>
      </c>
    </row>
    <row r="186" spans="1:28" x14ac:dyDescent="0.25">
      <c r="A186" s="1" t="s">
        <v>184</v>
      </c>
      <c r="B186" s="5" t="s">
        <v>406</v>
      </c>
      <c r="C186" s="3">
        <v>40596</v>
      </c>
      <c r="D186" s="3">
        <f t="shared" si="53"/>
        <v>40412</v>
      </c>
      <c r="E186" s="3">
        <f t="shared" si="54"/>
        <v>40231</v>
      </c>
      <c r="F186" s="3">
        <f t="shared" si="55"/>
        <v>40047</v>
      </c>
      <c r="G186" s="3">
        <f t="shared" si="56"/>
        <v>39866</v>
      </c>
      <c r="H186" s="3">
        <f t="shared" si="57"/>
        <v>39682</v>
      </c>
      <c r="I186" s="3">
        <f t="shared" si="58"/>
        <v>39500</v>
      </c>
      <c r="J186" s="3">
        <f t="shared" si="59"/>
        <v>39316</v>
      </c>
      <c r="K186" s="3">
        <f t="shared" si="60"/>
        <v>39135</v>
      </c>
      <c r="L186" s="3">
        <f t="shared" si="61"/>
        <v>38951</v>
      </c>
      <c r="M186" s="3">
        <f t="shared" si="62"/>
        <v>38770</v>
      </c>
      <c r="N186" s="9">
        <v>-185.378147534379</v>
      </c>
      <c r="O186" s="9">
        <v>-186.314805019793</v>
      </c>
      <c r="P186" s="9">
        <v>-143.08758709044099</v>
      </c>
      <c r="Q186" s="9">
        <v>-145.25796304569599</v>
      </c>
      <c r="R186" s="9">
        <v>-147.70151993693099</v>
      </c>
      <c r="S186" s="9">
        <v>-140.71904390082</v>
      </c>
      <c r="T186" s="9">
        <v>-143.40602209636799</v>
      </c>
      <c r="U186" s="9">
        <v>-145.54946680131999</v>
      </c>
      <c r="V186" s="9">
        <v>-146.38067881924999</v>
      </c>
      <c r="W186" s="9">
        <v>-148.68039348420501</v>
      </c>
      <c r="X186" s="3">
        <v>38790</v>
      </c>
      <c r="Y186" s="7">
        <v>140</v>
      </c>
      <c r="Z186" s="8">
        <v>751.5</v>
      </c>
      <c r="AB186" t="str">
        <f t="shared" si="52"/>
        <v xml:space="preserve">(A.Symbol = 'MECA' and A.Date &gt;= '2006-2-22' and A.Date &lt;= '2011-2-22') or </v>
      </c>
    </row>
    <row r="187" spans="1:28" x14ac:dyDescent="0.25">
      <c r="A187" s="1" t="s">
        <v>117</v>
      </c>
      <c r="B187" s="5" t="s">
        <v>339</v>
      </c>
      <c r="C187" s="3">
        <v>39465</v>
      </c>
      <c r="D187" s="3">
        <f t="shared" si="53"/>
        <v>39281</v>
      </c>
      <c r="E187" s="3">
        <f t="shared" si="54"/>
        <v>39100</v>
      </c>
      <c r="F187" s="3">
        <f t="shared" si="55"/>
        <v>38916</v>
      </c>
      <c r="G187" s="3">
        <f t="shared" si="56"/>
        <v>38735</v>
      </c>
      <c r="H187" s="3">
        <f t="shared" si="57"/>
        <v>38551</v>
      </c>
      <c r="I187" s="3">
        <f t="shared" si="58"/>
        <v>38370</v>
      </c>
      <c r="J187" s="3">
        <f t="shared" si="59"/>
        <v>38186</v>
      </c>
      <c r="K187" s="3">
        <f t="shared" si="60"/>
        <v>38004</v>
      </c>
      <c r="L187" s="3">
        <f t="shared" si="61"/>
        <v>37820</v>
      </c>
      <c r="M187" s="3">
        <f t="shared" si="62"/>
        <v>37639</v>
      </c>
      <c r="N187" s="9">
        <v>-187.149845581563</v>
      </c>
      <c r="O187" s="9">
        <v>-188.113610830564</v>
      </c>
      <c r="P187" s="9">
        <v>-187.97205103827301</v>
      </c>
      <c r="Q187" s="9">
        <v>-189.17304298179599</v>
      </c>
      <c r="R187" s="9">
        <v>-187.93270139727099</v>
      </c>
      <c r="S187" s="9">
        <v>-187.239342238387</v>
      </c>
      <c r="T187" s="9">
        <v>-198.945745712459</v>
      </c>
      <c r="U187" s="9">
        <v>-189.230321756781</v>
      </c>
      <c r="V187" s="9">
        <v>-153.09286902200901</v>
      </c>
      <c r="W187" s="9">
        <v>-142.69624196031401</v>
      </c>
      <c r="X187" s="3">
        <v>37832</v>
      </c>
      <c r="Y187" s="7">
        <v>4.45</v>
      </c>
      <c r="Z187" s="8">
        <v>478.9</v>
      </c>
      <c r="AB187" t="str">
        <f t="shared" si="52"/>
        <v xml:space="preserve">(A.Symbol = 'LBTE' and A.Date &gt;= '2003-1-18' and A.Date &lt;= '2008-1-18') or </v>
      </c>
    </row>
    <row r="188" spans="1:28" x14ac:dyDescent="0.25">
      <c r="A188" s="1" t="s">
        <v>129</v>
      </c>
      <c r="B188" s="5" t="s">
        <v>351</v>
      </c>
      <c r="C188" s="3">
        <v>40681</v>
      </c>
      <c r="D188" s="3">
        <f t="shared" si="53"/>
        <v>40500</v>
      </c>
      <c r="E188" s="3">
        <f t="shared" si="54"/>
        <v>40316</v>
      </c>
      <c r="F188" s="3">
        <f t="shared" si="55"/>
        <v>40135</v>
      </c>
      <c r="G188" s="3">
        <f t="shared" si="56"/>
        <v>39951</v>
      </c>
      <c r="H188" s="3">
        <f t="shared" si="57"/>
        <v>39770</v>
      </c>
      <c r="I188" s="3">
        <f t="shared" si="58"/>
        <v>39586</v>
      </c>
      <c r="J188" s="3">
        <f t="shared" si="59"/>
        <v>39404</v>
      </c>
      <c r="K188" s="3">
        <f t="shared" si="60"/>
        <v>39220</v>
      </c>
      <c r="L188" s="3">
        <f t="shared" si="61"/>
        <v>39039</v>
      </c>
      <c r="M188" s="3">
        <f t="shared" si="62"/>
        <v>38855</v>
      </c>
      <c r="N188" s="9">
        <v>-168.608175000084</v>
      </c>
      <c r="O188" s="9">
        <v>-188.29402735398301</v>
      </c>
      <c r="P188" s="9">
        <v>-189.231762513402</v>
      </c>
      <c r="Q188" s="9">
        <v>-190.480481826877</v>
      </c>
      <c r="R188" s="9">
        <v>-101.801852540423</v>
      </c>
      <c r="S188" s="9">
        <v>-103.525702667733</v>
      </c>
      <c r="T188" s="9">
        <v>-120.13760917488101</v>
      </c>
      <c r="U188" s="9">
        <v>-122.14549160551699</v>
      </c>
      <c r="V188" s="9">
        <v>-110.57234010969501</v>
      </c>
      <c r="W188" s="9">
        <v>-106.940677630509</v>
      </c>
      <c r="X188" s="3">
        <v>38863</v>
      </c>
      <c r="Y188" s="7">
        <v>14.23</v>
      </c>
      <c r="Z188" s="8">
        <v>1199.5</v>
      </c>
      <c r="AB188" t="str">
        <f t="shared" si="52"/>
        <v xml:space="preserve">(A.Symbol = 'ANPIQ' and A.Date &gt;= '2006-5-18' and A.Date &lt;= '2011-5-18') or </v>
      </c>
    </row>
    <row r="189" spans="1:28" x14ac:dyDescent="0.25">
      <c r="A189" s="1" t="s">
        <v>183</v>
      </c>
      <c r="B189" s="5" t="s">
        <v>405</v>
      </c>
      <c r="C189" s="3">
        <v>41929</v>
      </c>
      <c r="D189" s="3">
        <f t="shared" si="53"/>
        <v>41746</v>
      </c>
      <c r="E189" s="3">
        <f t="shared" si="54"/>
        <v>41564</v>
      </c>
      <c r="F189" s="3">
        <f t="shared" si="55"/>
        <v>41381</v>
      </c>
      <c r="G189" s="3">
        <f t="shared" si="56"/>
        <v>41199</v>
      </c>
      <c r="H189" s="3">
        <f t="shared" si="57"/>
        <v>41016</v>
      </c>
      <c r="I189" s="3">
        <f t="shared" si="58"/>
        <v>40833</v>
      </c>
      <c r="J189" s="3">
        <f t="shared" si="59"/>
        <v>40650</v>
      </c>
      <c r="K189" s="3">
        <f t="shared" si="60"/>
        <v>40468</v>
      </c>
      <c r="L189" s="3">
        <f t="shared" si="61"/>
        <v>40285</v>
      </c>
      <c r="M189" s="3">
        <f t="shared" si="62"/>
        <v>40103</v>
      </c>
      <c r="N189" s="9">
        <v>-188.76633500883099</v>
      </c>
      <c r="O189" s="9">
        <v>-189.734635723065</v>
      </c>
      <c r="P189" s="9">
        <v>-191.17467238465301</v>
      </c>
      <c r="Q189" s="9">
        <v>-192.204466999668</v>
      </c>
      <c r="R189" s="9">
        <v>-193.64963738458999</v>
      </c>
      <c r="S189" s="9">
        <v>-194.69130405209</v>
      </c>
      <c r="T189" s="9">
        <v>-196.14963738458999</v>
      </c>
      <c r="U189" s="9">
        <v>-143.31714158476899</v>
      </c>
      <c r="V189" s="9">
        <v>-152.47167790868301</v>
      </c>
      <c r="W189" s="9">
        <v>-159.282074365255</v>
      </c>
      <c r="X189" s="3">
        <v>41873</v>
      </c>
      <c r="Y189" s="7">
        <v>12.7</v>
      </c>
      <c r="Z189" s="8">
        <v>1118.3</v>
      </c>
      <c r="AB189" t="str">
        <f t="shared" si="52"/>
        <v xml:space="preserve">(A.Symbol = 'EVOQ' and A.Date &gt;= '2009-10-17' and A.Date &lt;= '2014-10-17') or </v>
      </c>
    </row>
    <row r="190" spans="1:28" x14ac:dyDescent="0.25">
      <c r="A190" s="1" t="s">
        <v>120</v>
      </c>
      <c r="B190" s="5" t="s">
        <v>342</v>
      </c>
      <c r="C190" s="3">
        <v>40884</v>
      </c>
      <c r="D190" s="3">
        <f t="shared" si="53"/>
        <v>40701</v>
      </c>
      <c r="E190" s="3">
        <f t="shared" si="54"/>
        <v>40519</v>
      </c>
      <c r="F190" s="3">
        <f t="shared" si="55"/>
        <v>40336</v>
      </c>
      <c r="G190" s="3">
        <f t="shared" si="56"/>
        <v>40154</v>
      </c>
      <c r="H190" s="3">
        <f t="shared" si="57"/>
        <v>39971</v>
      </c>
      <c r="I190" s="3">
        <f t="shared" si="58"/>
        <v>39789</v>
      </c>
      <c r="J190" s="3">
        <f t="shared" si="59"/>
        <v>39606</v>
      </c>
      <c r="K190" s="3">
        <f t="shared" si="60"/>
        <v>39423</v>
      </c>
      <c r="L190" s="3">
        <f t="shared" si="61"/>
        <v>39240</v>
      </c>
      <c r="M190" s="3">
        <f t="shared" si="62"/>
        <v>39058</v>
      </c>
      <c r="N190" s="9">
        <v>-184.04015354932901</v>
      </c>
      <c r="O190" s="9">
        <v>-190.55003173910299</v>
      </c>
      <c r="P190" s="9">
        <v>-185.281363769309</v>
      </c>
      <c r="Q190" s="9">
        <v>-186.23303720890701</v>
      </c>
      <c r="R190" s="9">
        <v>-193.152817238719</v>
      </c>
      <c r="S190" s="9">
        <v>-193.997124422322</v>
      </c>
      <c r="T190" s="9">
        <v>-187.36278599074399</v>
      </c>
      <c r="U190" s="9">
        <v>-151.13346666390501</v>
      </c>
      <c r="V190" s="9">
        <v>-153.474359622409</v>
      </c>
      <c r="W190" s="9">
        <v>-154.60454563316</v>
      </c>
      <c r="X190" s="3">
        <v>39115</v>
      </c>
      <c r="Y190" s="7">
        <v>69.23</v>
      </c>
      <c r="Z190" s="8">
        <v>1150.0999999999999</v>
      </c>
      <c r="AB190" t="str">
        <f t="shared" si="52"/>
        <v xml:space="preserve">(A.Symbol = 'FFEDQ' and A.Date &gt;= '2006-12-7' and A.Date &lt;= '2011-12-7') or </v>
      </c>
    </row>
    <row r="191" spans="1:28" x14ac:dyDescent="0.25">
      <c r="A191" s="1" t="s">
        <v>113</v>
      </c>
      <c r="B191" s="5" t="s">
        <v>335</v>
      </c>
      <c r="C191" s="3">
        <v>43259</v>
      </c>
      <c r="D191" s="3">
        <f t="shared" si="53"/>
        <v>43077</v>
      </c>
      <c r="E191" s="3">
        <f t="shared" si="54"/>
        <v>42894</v>
      </c>
      <c r="F191" s="3">
        <f t="shared" si="55"/>
        <v>42712</v>
      </c>
      <c r="G191" s="3">
        <f t="shared" si="56"/>
        <v>42529</v>
      </c>
      <c r="H191" s="3">
        <f t="shared" si="57"/>
        <v>42346</v>
      </c>
      <c r="I191" s="3">
        <f t="shared" si="58"/>
        <v>42163</v>
      </c>
      <c r="J191" s="3">
        <f t="shared" si="59"/>
        <v>41981</v>
      </c>
      <c r="K191" s="3">
        <f t="shared" si="60"/>
        <v>41798</v>
      </c>
      <c r="L191" s="3">
        <f t="shared" si="61"/>
        <v>41616</v>
      </c>
      <c r="M191" s="3">
        <f t="shared" si="62"/>
        <v>41433</v>
      </c>
      <c r="N191" s="9">
        <v>-180.99012601283201</v>
      </c>
      <c r="O191" s="9">
        <v>-192.73222676717799</v>
      </c>
      <c r="P191" s="9">
        <v>-188.40925189976801</v>
      </c>
      <c r="Q191" s="9">
        <v>-203.34718592983899</v>
      </c>
      <c r="R191" s="9">
        <v>-192.66552162201401</v>
      </c>
      <c r="S191" s="9">
        <v>-205.698518907498</v>
      </c>
      <c r="T191" s="9">
        <v>-205.34968311510499</v>
      </c>
      <c r="U191" s="9">
        <v>-204.22441840677999</v>
      </c>
      <c r="V191" s="9">
        <v>-196.452434042779</v>
      </c>
      <c r="W191" s="9">
        <v>-189.92708352704801</v>
      </c>
      <c r="X191" s="3">
        <v>41645</v>
      </c>
      <c r="Y191" s="7">
        <v>64.64</v>
      </c>
      <c r="Z191" s="8">
        <v>1657.9</v>
      </c>
      <c r="AB191" t="str">
        <f t="shared" si="52"/>
        <v xml:space="preserve">(A.Symbol = 'CMLSQ' and A.Date &gt;= '2013-6-8' and A.Date &lt;= '2018-6-8') or </v>
      </c>
    </row>
    <row r="192" spans="1:28" x14ac:dyDescent="0.25">
      <c r="A192" s="1" t="s">
        <v>189</v>
      </c>
      <c r="B192" s="5" t="s">
        <v>411</v>
      </c>
      <c r="C192" s="3">
        <v>40400</v>
      </c>
      <c r="D192" s="3">
        <f t="shared" si="53"/>
        <v>40219</v>
      </c>
      <c r="E192" s="3">
        <f t="shared" si="54"/>
        <v>40035</v>
      </c>
      <c r="F192" s="3">
        <f t="shared" si="55"/>
        <v>39854</v>
      </c>
      <c r="G192" s="3">
        <f t="shared" si="56"/>
        <v>39670</v>
      </c>
      <c r="H192" s="3">
        <f t="shared" si="57"/>
        <v>39488</v>
      </c>
      <c r="I192" s="3">
        <f t="shared" si="58"/>
        <v>39304</v>
      </c>
      <c r="J192" s="3">
        <f t="shared" si="59"/>
        <v>39123</v>
      </c>
      <c r="K192" s="3">
        <f t="shared" si="60"/>
        <v>38939</v>
      </c>
      <c r="L192" s="3">
        <f t="shared" si="61"/>
        <v>38758</v>
      </c>
      <c r="M192" s="3">
        <f t="shared" si="62"/>
        <v>38574</v>
      </c>
      <c r="N192" s="9">
        <v>-176.571240469835</v>
      </c>
      <c r="O192" s="9">
        <v>-192.78919415895001</v>
      </c>
      <c r="P192" s="9">
        <v>-171.064716982427</v>
      </c>
      <c r="Q192" s="9">
        <v>-163.97711066059401</v>
      </c>
      <c r="R192" s="9">
        <v>-149.361981251456</v>
      </c>
      <c r="S192" s="9">
        <v>-150.63788493374301</v>
      </c>
      <c r="T192" s="9">
        <v>-150.42156319408801</v>
      </c>
      <c r="U192" s="9">
        <v>-153.09464611516299</v>
      </c>
      <c r="V192" s="9">
        <v>-154.621294877932</v>
      </c>
      <c r="W192" s="9">
        <v>-138.94534360347899</v>
      </c>
      <c r="X192" s="3">
        <v>39120</v>
      </c>
      <c r="Y192" s="7">
        <v>34.49</v>
      </c>
      <c r="Z192" s="8">
        <v>825.8</v>
      </c>
      <c r="AB192" t="str">
        <f t="shared" si="52"/>
        <v xml:space="preserve">(A.Symbol = 'AMFIQ' and A.Date &gt;= '2005-8-10' and A.Date &lt;= '2010-8-10') or </v>
      </c>
    </row>
    <row r="193" spans="1:28" x14ac:dyDescent="0.25">
      <c r="A193" s="1" t="s">
        <v>166</v>
      </c>
      <c r="B193" s="5" t="s">
        <v>388</v>
      </c>
      <c r="C193" s="3">
        <v>40141</v>
      </c>
      <c r="D193" s="3">
        <f t="shared" si="53"/>
        <v>39957</v>
      </c>
      <c r="E193" s="3">
        <f t="shared" si="54"/>
        <v>39776</v>
      </c>
      <c r="F193" s="3">
        <f t="shared" si="55"/>
        <v>39592</v>
      </c>
      <c r="G193" s="3">
        <f t="shared" si="56"/>
        <v>39410</v>
      </c>
      <c r="H193" s="3">
        <f t="shared" si="57"/>
        <v>39226</v>
      </c>
      <c r="I193" s="3">
        <f t="shared" si="58"/>
        <v>39045</v>
      </c>
      <c r="J193" s="3">
        <f t="shared" si="59"/>
        <v>38861</v>
      </c>
      <c r="K193" s="3">
        <f t="shared" si="60"/>
        <v>38680</v>
      </c>
      <c r="L193" s="3">
        <f t="shared" si="61"/>
        <v>38496</v>
      </c>
      <c r="M193" s="3">
        <f t="shared" si="62"/>
        <v>38315</v>
      </c>
      <c r="N193" s="9">
        <v>-193.16674751975401</v>
      </c>
      <c r="O193" s="9">
        <v>-194.02424171687599</v>
      </c>
      <c r="P193" s="9">
        <v>-195.02009712323201</v>
      </c>
      <c r="Q193" s="9">
        <v>-158.94054034523401</v>
      </c>
      <c r="R193" s="9">
        <v>-155.73376329087299</v>
      </c>
      <c r="S193" s="9">
        <v>-156.78804088409001</v>
      </c>
      <c r="T193" s="9">
        <v>-158.937612161868</v>
      </c>
      <c r="U193" s="9">
        <v>-158.85130775423801</v>
      </c>
      <c r="V193" s="9">
        <v>-147.689158987555</v>
      </c>
      <c r="W193" s="9">
        <v>-155.57282008115499</v>
      </c>
      <c r="X193" s="3">
        <v>38566</v>
      </c>
      <c r="Y193" s="7">
        <v>80.510000000000005</v>
      </c>
      <c r="Z193" s="8">
        <v>2242.5</v>
      </c>
      <c r="AB193" t="str">
        <f t="shared" si="52"/>
        <v xml:space="preserve">(A.Symbol = 'DWNFQ' and A.Date &gt;= '2004-11-24' and A.Date &lt;= '2009-11-24') or </v>
      </c>
    </row>
    <row r="194" spans="1:28" x14ac:dyDescent="0.25">
      <c r="A194" s="1" t="s">
        <v>103</v>
      </c>
      <c r="B194" s="5" t="s">
        <v>325</v>
      </c>
      <c r="C194" s="3">
        <v>43531</v>
      </c>
      <c r="D194" s="3">
        <f t="shared" ref="D194:D201" si="63">DATE(YEAR($C194),MONTH($C194)-6,DAY($C194))</f>
        <v>43350</v>
      </c>
      <c r="E194" s="3">
        <f t="shared" ref="E194:E201" si="64">DATE(YEAR($C194)-1,MONTH($C194),DAY($C194))</f>
        <v>43166</v>
      </c>
      <c r="F194" s="3">
        <f t="shared" ref="F194:F201" si="65">DATE(YEAR($C194)-1,MONTH($C194)-6,DAY($C194))</f>
        <v>42985</v>
      </c>
      <c r="G194" s="3">
        <f t="shared" ref="G194:G201" si="66">DATE(YEAR($C194)-2,MONTH($C194),DAY($C194))</f>
        <v>42801</v>
      </c>
      <c r="H194" s="3">
        <f t="shared" ref="H194:H201" si="67">DATE(YEAR($C194)-2,MONTH($C194)-6,DAY($C194))</f>
        <v>42620</v>
      </c>
      <c r="I194" s="3">
        <f t="shared" ref="I194:I201" si="68">DATE(YEAR($C194)-3,MONTH($C194),DAY($C194))</f>
        <v>42436</v>
      </c>
      <c r="J194" s="3">
        <f t="shared" ref="J194:J201" si="69">DATE(YEAR($C194)-3,MONTH($C194)-6,DAY($C194))</f>
        <v>42254</v>
      </c>
      <c r="K194" s="3">
        <f t="shared" ref="K194:K201" si="70">DATE(YEAR($C194)-4,MONTH($C194),DAY($C194))</f>
        <v>42070</v>
      </c>
      <c r="L194" s="3">
        <f t="shared" ref="L194:L201" si="71">DATE(YEAR($C194)-4,MONTH($C194)-6,DAY($C194))</f>
        <v>41889</v>
      </c>
      <c r="M194" s="3">
        <f t="shared" ref="M194:M201" si="72">DATE(YEAR($C194)-5,MONTH($C194),DAY($C194))</f>
        <v>41705</v>
      </c>
      <c r="N194" s="9">
        <v>-202.58408488945099</v>
      </c>
      <c r="O194" s="9">
        <v>-194.59919863260001</v>
      </c>
      <c r="P194" s="9">
        <v>-208.04730947345999</v>
      </c>
      <c r="Q194" s="9">
        <v>-207.81035535157201</v>
      </c>
      <c r="R194" s="9">
        <v>-199.05676169764399</v>
      </c>
      <c r="S194" s="9">
        <v>-204.363548954327</v>
      </c>
      <c r="T194" s="9">
        <v>-195.56283618154899</v>
      </c>
      <c r="U194" s="9">
        <v>-193.20887011573399</v>
      </c>
      <c r="V194" s="9">
        <v>-207.02847377986799</v>
      </c>
      <c r="W194" s="9">
        <v>-213.333333333333</v>
      </c>
      <c r="X194" s="3">
        <v>42192</v>
      </c>
      <c r="Y194" s="7">
        <v>9.76</v>
      </c>
      <c r="Z194" s="8">
        <v>1046.1568</v>
      </c>
      <c r="AB194" t="str">
        <f t="shared" ref="AB194:AB201" si="73">"(A.Symbol = '"&amp;$A194&amp;"' and A.Date &gt;= '"&amp;YEAR($M194)&amp;"-"&amp;MONTH($M194)&amp;"-"&amp;DAY($M194)&amp;"' and A.Date &lt;= '"&amp;YEAR($C194)&amp;"-"&amp;MONTH($C194)&amp;"-"&amp;DAY($C194)&amp;"') or "</f>
        <v xml:space="preserve">(A.Symbol = 'SGYP' and A.Date &gt;= '2014-3-7' and A.Date &lt;= '2019-3-7') or </v>
      </c>
    </row>
    <row r="195" spans="1:28" x14ac:dyDescent="0.25">
      <c r="A195" s="1" t="s">
        <v>157</v>
      </c>
      <c r="B195" s="5" t="s">
        <v>379</v>
      </c>
      <c r="C195" s="3">
        <v>42836</v>
      </c>
      <c r="D195" s="3">
        <f t="shared" si="63"/>
        <v>42654</v>
      </c>
      <c r="E195" s="3">
        <f t="shared" si="64"/>
        <v>42471</v>
      </c>
      <c r="F195" s="3">
        <f t="shared" si="65"/>
        <v>42288</v>
      </c>
      <c r="G195" s="3">
        <f t="shared" si="66"/>
        <v>42105</v>
      </c>
      <c r="H195" s="3">
        <f t="shared" si="67"/>
        <v>41923</v>
      </c>
      <c r="I195" s="3">
        <f t="shared" si="68"/>
        <v>41740</v>
      </c>
      <c r="J195" s="3">
        <f t="shared" si="69"/>
        <v>41558</v>
      </c>
      <c r="K195" s="3">
        <f t="shared" si="70"/>
        <v>41375</v>
      </c>
      <c r="L195" s="3">
        <f t="shared" si="71"/>
        <v>41193</v>
      </c>
      <c r="M195" s="3">
        <f t="shared" si="72"/>
        <v>41010</v>
      </c>
      <c r="N195" s="9">
        <v>-177.26350375532999</v>
      </c>
      <c r="O195" s="9">
        <v>-194.94845033016301</v>
      </c>
      <c r="P195" s="9">
        <v>-160.53185692994199</v>
      </c>
      <c r="Q195" s="9">
        <v>-169.343108858249</v>
      </c>
      <c r="R195" s="9">
        <v>-172.86095772174701</v>
      </c>
      <c r="S195" s="9">
        <v>-177.70241364931999</v>
      </c>
      <c r="T195" s="9">
        <v>-182.37084656730201</v>
      </c>
      <c r="U195" s="9" t="s">
        <v>446</v>
      </c>
      <c r="V195" s="9" t="s">
        <v>446</v>
      </c>
      <c r="W195" s="9" t="s">
        <v>446</v>
      </c>
      <c r="X195" s="3">
        <v>42339</v>
      </c>
      <c r="Y195" s="7">
        <v>42.47</v>
      </c>
      <c r="Z195" s="8">
        <v>809.8</v>
      </c>
      <c r="AB195" t="str">
        <f t="shared" si="73"/>
        <v xml:space="preserve">(A.Symbol = 'FNBC' and A.Date &gt;= '2012-4-11' and A.Date &lt;= '2017-4-11') or </v>
      </c>
    </row>
    <row r="196" spans="1:28" x14ac:dyDescent="0.25">
      <c r="A196" s="1" t="s">
        <v>206</v>
      </c>
      <c r="B196" s="5" t="s">
        <v>428</v>
      </c>
      <c r="C196" s="3">
        <v>42247</v>
      </c>
      <c r="D196" s="3">
        <f t="shared" si="63"/>
        <v>42066</v>
      </c>
      <c r="E196" s="3">
        <f t="shared" si="64"/>
        <v>41882</v>
      </c>
      <c r="F196" s="3">
        <f t="shared" si="65"/>
        <v>41701</v>
      </c>
      <c r="G196" s="3">
        <f t="shared" si="66"/>
        <v>41517</v>
      </c>
      <c r="H196" s="3">
        <f t="shared" si="67"/>
        <v>41336</v>
      </c>
      <c r="I196" s="3">
        <f t="shared" si="68"/>
        <v>41152</v>
      </c>
      <c r="J196" s="3">
        <f t="shared" si="69"/>
        <v>40970</v>
      </c>
      <c r="K196" s="3">
        <f t="shared" si="70"/>
        <v>40786</v>
      </c>
      <c r="L196" s="3">
        <f t="shared" si="71"/>
        <v>40605</v>
      </c>
      <c r="M196" s="3">
        <f t="shared" si="72"/>
        <v>40421</v>
      </c>
      <c r="N196" s="9">
        <v>-187.34943521308901</v>
      </c>
      <c r="O196" s="9">
        <v>-195.34923816855499</v>
      </c>
      <c r="P196" s="9">
        <v>-203.72771753410501</v>
      </c>
      <c r="Q196" s="9">
        <v>-199.04360719151001</v>
      </c>
      <c r="R196" s="9">
        <v>-209.89523738452499</v>
      </c>
      <c r="S196" s="9">
        <v>-213.333333333333</v>
      </c>
      <c r="T196" s="9">
        <v>-213.333333333333</v>
      </c>
      <c r="U196" s="9">
        <v>-213.333333333333</v>
      </c>
      <c r="V196" s="9" t="s">
        <v>446</v>
      </c>
      <c r="W196" s="9" t="s">
        <v>446</v>
      </c>
      <c r="X196" s="3">
        <v>40815</v>
      </c>
      <c r="Y196" s="7">
        <v>21.55</v>
      </c>
      <c r="Z196" s="8">
        <v>2197</v>
      </c>
      <c r="AB196" t="str">
        <f t="shared" si="73"/>
        <v xml:space="preserve">(A.Symbol = 'KIOR' and A.Date &gt;= '2010-8-31' and A.Date &lt;= '2015-8-31') or </v>
      </c>
    </row>
    <row r="197" spans="1:28" x14ac:dyDescent="0.25">
      <c r="A197" s="1" t="s">
        <v>139</v>
      </c>
      <c r="B197" s="5" t="s">
        <v>361</v>
      </c>
      <c r="C197" s="3">
        <v>39094</v>
      </c>
      <c r="D197" s="3">
        <f t="shared" si="63"/>
        <v>38910</v>
      </c>
      <c r="E197" s="3">
        <f t="shared" si="64"/>
        <v>38729</v>
      </c>
      <c r="F197" s="3">
        <f t="shared" si="65"/>
        <v>38545</v>
      </c>
      <c r="G197" s="3">
        <f t="shared" si="66"/>
        <v>38364</v>
      </c>
      <c r="H197" s="3">
        <f t="shared" si="67"/>
        <v>38180</v>
      </c>
      <c r="I197" s="3">
        <f t="shared" si="68"/>
        <v>37998</v>
      </c>
      <c r="J197" s="3">
        <f t="shared" si="69"/>
        <v>37814</v>
      </c>
      <c r="K197" s="3">
        <f t="shared" si="70"/>
        <v>37633</v>
      </c>
      <c r="L197" s="3">
        <f t="shared" si="71"/>
        <v>37449</v>
      </c>
      <c r="M197" s="3">
        <f t="shared" si="72"/>
        <v>37268</v>
      </c>
      <c r="N197" s="9">
        <v>-194.66043764853899</v>
      </c>
      <c r="O197" s="9">
        <v>-195.91043764853899</v>
      </c>
      <c r="P197" s="9">
        <v>-115.58019522719999</v>
      </c>
      <c r="Q197" s="9">
        <v>-125.256529953122</v>
      </c>
      <c r="R197" s="9">
        <v>-134.72777910050101</v>
      </c>
      <c r="S197" s="9">
        <v>-138.32974666806999</v>
      </c>
      <c r="T197" s="9">
        <v>-143.98847866342001</v>
      </c>
      <c r="U197" s="9">
        <v>-151.58018063454199</v>
      </c>
      <c r="V197" s="9">
        <v>-158.59059702034099</v>
      </c>
      <c r="W197" s="9">
        <v>-150.88580382197301</v>
      </c>
      <c r="X197" s="3">
        <v>37356</v>
      </c>
      <c r="Y197" s="7">
        <v>29.32</v>
      </c>
      <c r="Z197" s="8">
        <v>1511.2</v>
      </c>
      <c r="AB197" t="str">
        <f t="shared" si="73"/>
        <v xml:space="preserve">(A.Symbol = 'OCAI' and A.Date &gt;= '2002-1-12' and A.Date &lt;= '2007-1-12') or </v>
      </c>
    </row>
    <row r="198" spans="1:28" x14ac:dyDescent="0.25">
      <c r="A198" s="1" t="s">
        <v>202</v>
      </c>
      <c r="B198" s="5" t="s">
        <v>424</v>
      </c>
      <c r="C198" s="3">
        <v>43200</v>
      </c>
      <c r="D198" s="3">
        <f t="shared" si="63"/>
        <v>43018</v>
      </c>
      <c r="E198" s="3">
        <f t="shared" si="64"/>
        <v>42835</v>
      </c>
      <c r="F198" s="3">
        <f t="shared" si="65"/>
        <v>42653</v>
      </c>
      <c r="G198" s="3">
        <f t="shared" si="66"/>
        <v>42470</v>
      </c>
      <c r="H198" s="3">
        <f t="shared" si="67"/>
        <v>42287</v>
      </c>
      <c r="I198" s="3">
        <f t="shared" si="68"/>
        <v>42104</v>
      </c>
      <c r="J198" s="3">
        <f t="shared" si="69"/>
        <v>41922</v>
      </c>
      <c r="K198" s="3">
        <f t="shared" si="70"/>
        <v>41739</v>
      </c>
      <c r="L198" s="3">
        <f t="shared" si="71"/>
        <v>41557</v>
      </c>
      <c r="M198" s="3">
        <f t="shared" si="72"/>
        <v>41374</v>
      </c>
      <c r="N198" s="9">
        <v>-213.41345510464799</v>
      </c>
      <c r="O198" s="9">
        <v>-203.482175661811</v>
      </c>
      <c r="P198" s="9">
        <v>-209.895833333333</v>
      </c>
      <c r="Q198" s="9">
        <v>-209.895833333333</v>
      </c>
      <c r="R198" s="9">
        <v>-209.895833333333</v>
      </c>
      <c r="S198" s="9">
        <v>-209.895833333333</v>
      </c>
      <c r="T198" s="9">
        <v>-209.895833333333</v>
      </c>
      <c r="U198" s="9">
        <v>-209.895833333333</v>
      </c>
      <c r="V198" s="9">
        <v>-209.895833333333</v>
      </c>
      <c r="W198" s="9">
        <v>-209.895833333333</v>
      </c>
      <c r="X198" s="3">
        <v>41491</v>
      </c>
      <c r="Y198" s="7">
        <v>453</v>
      </c>
      <c r="Z198" s="8">
        <v>12419.4</v>
      </c>
      <c r="AB198" t="str">
        <f t="shared" si="73"/>
        <v xml:space="preserve">(A.Symbol = 'CIEIQ' and A.Date &gt;= '2013-4-10' and A.Date &lt;= '2018-4-10') or </v>
      </c>
    </row>
    <row r="199" spans="1:28" x14ac:dyDescent="0.25">
      <c r="A199" s="1" t="s">
        <v>212</v>
      </c>
      <c r="B199" s="5" t="s">
        <v>434</v>
      </c>
      <c r="C199" s="3">
        <v>40898</v>
      </c>
      <c r="D199" s="3">
        <f t="shared" si="63"/>
        <v>40715</v>
      </c>
      <c r="E199" s="3">
        <f t="shared" si="64"/>
        <v>40533</v>
      </c>
      <c r="F199" s="3">
        <f t="shared" si="65"/>
        <v>40350</v>
      </c>
      <c r="G199" s="3">
        <f t="shared" si="66"/>
        <v>40168</v>
      </c>
      <c r="H199" s="3">
        <f t="shared" si="67"/>
        <v>39985</v>
      </c>
      <c r="I199" s="3">
        <f t="shared" si="68"/>
        <v>39803</v>
      </c>
      <c r="J199" s="3">
        <f t="shared" si="69"/>
        <v>39620</v>
      </c>
      <c r="K199" s="3">
        <f t="shared" si="70"/>
        <v>39437</v>
      </c>
      <c r="L199" s="3">
        <f t="shared" si="71"/>
        <v>39254</v>
      </c>
      <c r="M199" s="3">
        <f t="shared" si="72"/>
        <v>39072</v>
      </c>
      <c r="N199" s="9">
        <v>-216.51058996595299</v>
      </c>
      <c r="O199" s="9">
        <v>-212.00883011396701</v>
      </c>
      <c r="P199" s="9">
        <v>-221.53075941166</v>
      </c>
      <c r="Q199" s="9">
        <v>-213.333333333333</v>
      </c>
      <c r="R199" s="9">
        <v>-213.333333333333</v>
      </c>
      <c r="S199" s="9">
        <v>-213.333333333333</v>
      </c>
      <c r="T199" s="9">
        <v>-213.333333333333</v>
      </c>
      <c r="U199" s="9">
        <v>-213.333333333333</v>
      </c>
      <c r="V199" s="9">
        <v>-213.333333333333</v>
      </c>
      <c r="W199" s="9">
        <v>-213.333333333333</v>
      </c>
      <c r="X199" s="3">
        <v>39246</v>
      </c>
      <c r="Y199" s="7">
        <v>13.99</v>
      </c>
      <c r="Z199" s="8">
        <v>1959.5</v>
      </c>
      <c r="AB199" t="str">
        <f t="shared" si="73"/>
        <v xml:space="preserve">(A.Symbol = 'TSTRQ' and A.Date &gt;= '2006-12-21' and A.Date &lt;= '2011-12-21') or </v>
      </c>
    </row>
    <row r="200" spans="1:28" x14ac:dyDescent="0.25">
      <c r="A200" s="1" t="s">
        <v>12</v>
      </c>
      <c r="B200" s="5" t="s">
        <v>234</v>
      </c>
      <c r="C200" s="3">
        <v>40875</v>
      </c>
      <c r="D200" s="3">
        <f t="shared" si="63"/>
        <v>40691</v>
      </c>
      <c r="E200" s="3">
        <f t="shared" si="64"/>
        <v>40510</v>
      </c>
      <c r="F200" s="3">
        <f t="shared" si="65"/>
        <v>40326</v>
      </c>
      <c r="G200" s="3">
        <f t="shared" si="66"/>
        <v>40145</v>
      </c>
      <c r="H200" s="3">
        <f t="shared" si="67"/>
        <v>39961</v>
      </c>
      <c r="I200" s="3">
        <f t="shared" si="68"/>
        <v>39780</v>
      </c>
      <c r="J200" s="3">
        <f t="shared" si="69"/>
        <v>39596</v>
      </c>
      <c r="K200" s="3">
        <f t="shared" si="70"/>
        <v>39414</v>
      </c>
      <c r="L200" s="3">
        <f t="shared" si="71"/>
        <v>39230</v>
      </c>
      <c r="M200" s="3">
        <f t="shared" si="72"/>
        <v>39049</v>
      </c>
      <c r="N200" s="9">
        <v>-206.751398803733</v>
      </c>
      <c r="O200" s="9">
        <v>-217.916666666666</v>
      </c>
      <c r="P200" s="9">
        <v>-217.916666666666</v>
      </c>
      <c r="Q200" s="9">
        <v>-217.916666666666</v>
      </c>
      <c r="R200" s="9">
        <v>-217.916666666666</v>
      </c>
      <c r="S200" s="9">
        <v>-217.916666666666</v>
      </c>
      <c r="T200" s="9">
        <v>-217.916666666666</v>
      </c>
      <c r="U200" s="9">
        <v>-217.916666666666</v>
      </c>
      <c r="V200" s="9">
        <v>-217.916666666666</v>
      </c>
      <c r="W200" s="9">
        <v>-219.829720788674</v>
      </c>
      <c r="X200" s="3">
        <v>39622</v>
      </c>
      <c r="Y200" s="7">
        <v>6.61</v>
      </c>
      <c r="Z200" s="8">
        <v>1408.7</v>
      </c>
      <c r="AB200" t="str">
        <f t="shared" si="73"/>
        <v xml:space="preserve">(A.Symbol = 'OBQI' and A.Date &gt;= '2006-11-28' and A.Date &lt;= '2011-11-28') or </v>
      </c>
    </row>
    <row r="201" spans="1:28" x14ac:dyDescent="0.25">
      <c r="A201" s="1" t="s">
        <v>7</v>
      </c>
      <c r="B201" s="5" t="s">
        <v>229</v>
      </c>
      <c r="C201" s="3">
        <v>40807</v>
      </c>
      <c r="D201" s="3">
        <f t="shared" si="63"/>
        <v>40623</v>
      </c>
      <c r="E201" s="3">
        <f t="shared" si="64"/>
        <v>40442</v>
      </c>
      <c r="F201" s="3">
        <f t="shared" si="65"/>
        <v>40258</v>
      </c>
      <c r="G201" s="3">
        <f t="shared" si="66"/>
        <v>40077</v>
      </c>
      <c r="H201" s="3">
        <f t="shared" si="67"/>
        <v>39893</v>
      </c>
      <c r="I201" s="3">
        <f t="shared" si="68"/>
        <v>39712</v>
      </c>
      <c r="J201" s="3">
        <f t="shared" si="69"/>
        <v>39528</v>
      </c>
      <c r="K201" s="3">
        <f t="shared" si="70"/>
        <v>39346</v>
      </c>
      <c r="L201" s="3">
        <f t="shared" si="71"/>
        <v>39162</v>
      </c>
      <c r="M201" s="3">
        <f t="shared" si="72"/>
        <v>38981</v>
      </c>
      <c r="N201" s="9">
        <v>-217.916666666666</v>
      </c>
      <c r="O201" s="9">
        <v>-217.916666666666</v>
      </c>
      <c r="P201" s="9">
        <v>-217.916666666666</v>
      </c>
      <c r="Q201" s="9">
        <v>-217.916666666666</v>
      </c>
      <c r="R201" s="9">
        <v>-217.916666666666</v>
      </c>
      <c r="S201" s="9">
        <v>-217.916666666666</v>
      </c>
      <c r="T201" s="9">
        <v>-217.916666666666</v>
      </c>
      <c r="U201" s="9">
        <v>-217.916666666666</v>
      </c>
      <c r="V201" s="9">
        <v>-217.916666666666</v>
      </c>
      <c r="W201" s="9">
        <v>-217.916666666666</v>
      </c>
      <c r="X201" s="3">
        <v>39356</v>
      </c>
      <c r="Y201" s="7">
        <v>9.1</v>
      </c>
      <c r="Z201" s="8">
        <v>702.6</v>
      </c>
      <c r="AB201" t="str">
        <f t="shared" si="73"/>
        <v xml:space="preserve">(A.Symbol = 'SLPHQ' and A.Date &gt;= '2006-9-21' and A.Date &lt;= '2011-9-21') or </v>
      </c>
    </row>
  </sheetData>
  <sortState xmlns:xlrd2="http://schemas.microsoft.com/office/spreadsheetml/2017/richdata2" ref="A2:Z201">
    <sortCondition descending="1" ref="O2:O20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high prices</vt:lpstr>
      <vt:lpstr>215 co's</vt:lpstr>
      <vt:lpstr>5 not quite dead co's</vt:lpstr>
      <vt:lpstr>210 (using SQL last dates)</vt:lpstr>
      <vt:lpstr>200 (using SQL last dates)</vt:lpstr>
      <vt:lpstr>Table List</vt:lpstr>
      <vt:lpstr>Table List (2)</vt:lpstr>
      <vt:lpstr>Sheet1</vt:lpstr>
      <vt:lpstr>largest 200</vt:lpstr>
      <vt:lpstr>200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Harpin</dc:creator>
  <cp:lastModifiedBy>Tom Harpin</cp:lastModifiedBy>
  <dcterms:created xsi:type="dcterms:W3CDTF">2025-07-14T18:46:59Z</dcterms:created>
  <dcterms:modified xsi:type="dcterms:W3CDTF">2026-01-19T19:04:27Z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81f80dce-6a35-4b68-850e-6a851de2f790</vt:lpwstr>
  </property>
</Properties>
</file>